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10.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11.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12.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13.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drawings/drawing14.xml" ContentType="application/vnd.openxmlformats-officedocument.drawing+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15.xml" ContentType="application/vnd.openxmlformats-officedocument.drawing+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drawings/drawing16.xml" ContentType="application/vnd.openxmlformats-officedocument.drawing+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drawings/drawing17.xml" ContentType="application/vnd.openxmlformats-officedocument.drawing+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18.xml" ContentType="application/vnd.openxmlformats-officedocument.drawing+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drawings/drawing19.xml" ContentType="application/vnd.openxmlformats-officedocument.drawing+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drawings/drawing20.xml" ContentType="application/vnd.openxmlformats-officedocument.drawing+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osanchez\Downloads\"/>
    </mc:Choice>
  </mc:AlternateContent>
  <xr:revisionPtr revIDLastSave="0" documentId="13_ncr:1_{E90066E6-6874-4A51-9BA7-A30AC2009C20}" xr6:coauthVersionLast="47" xr6:coauthVersionMax="47" xr10:uidLastSave="{00000000-0000-0000-0000-000000000000}"/>
  <bookViews>
    <workbookView xWindow="-110" yWindow="-110" windowWidth="19420" windowHeight="10300" firstSheet="17" activeTab="19" xr2:uid="{00000000-000D-0000-FFFF-FFFF00000000}"/>
  </bookViews>
  <sheets>
    <sheet name="Cambios 3.0" sheetId="119" r:id="rId1"/>
    <sheet name="Indicaciones y definiciones" sheetId="120" r:id="rId2"/>
    <sheet name="Rasgos y ejemplos" sheetId="102" r:id="rId3"/>
    <sheet name="Indicador 1" sheetId="117" r:id="rId4"/>
    <sheet name="Indicador 2" sheetId="116" r:id="rId5"/>
    <sheet name="Indicador 3" sheetId="115" r:id="rId6"/>
    <sheet name="Indicador 4" sheetId="114" r:id="rId7"/>
    <sheet name="Indicador 5" sheetId="113" r:id="rId8"/>
    <sheet name="Indicador 6" sheetId="112" r:id="rId9"/>
    <sheet name="Indicador 7" sheetId="111" r:id="rId10"/>
    <sheet name="Indicador 8" sheetId="91" r:id="rId11"/>
    <sheet name="Indicador 9" sheetId="90" r:id="rId12"/>
    <sheet name="Indicador 10" sheetId="89" r:id="rId13"/>
    <sheet name="Indicador 11" sheetId="88" r:id="rId14"/>
    <sheet name="Indicador 12" sheetId="87" r:id="rId15"/>
    <sheet name="Indicador 13" sheetId="103" r:id="rId16"/>
    <sheet name="Indicador 14" sheetId="104" r:id="rId17"/>
    <sheet name="Indicador 15" sheetId="105" r:id="rId18"/>
    <sheet name="Indicador 16" sheetId="106" r:id="rId19"/>
    <sheet name="Indicador 17" sheetId="107" r:id="rId20"/>
    <sheet name="Indicador 18" sheetId="118" r:id="rId21"/>
    <sheet name="Indicador 19" sheetId="109" r:id="rId22"/>
    <sheet name="Indicador 20" sheetId="110" r:id="rId23"/>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90" l="1"/>
  <c r="G31" i="90"/>
  <c r="H31" i="90"/>
  <c r="I31" i="90"/>
  <c r="J31" i="90"/>
  <c r="E15" i="91"/>
  <c r="L7" i="91"/>
  <c r="L8" i="91"/>
  <c r="L9" i="91"/>
  <c r="L6" i="91"/>
  <c r="J7" i="91"/>
  <c r="J8" i="91"/>
  <c r="J9" i="91"/>
  <c r="J6" i="91"/>
  <c r="L5" i="113"/>
  <c r="J5" i="113"/>
  <c r="E8" i="114"/>
  <c r="E7" i="114"/>
  <c r="G9" i="103"/>
  <c r="H9" i="103"/>
  <c r="I9" i="103"/>
  <c r="J9" i="103"/>
  <c r="K9" i="103"/>
  <c r="L9" i="103"/>
  <c r="F9" i="103"/>
  <c r="E5" i="113"/>
  <c r="E6" i="89"/>
  <c r="E7" i="89"/>
  <c r="E8" i="89"/>
  <c r="E5" i="89"/>
  <c r="E4" i="89"/>
  <c r="L17" i="117"/>
  <c r="K17" i="117"/>
  <c r="J17" i="117"/>
  <c r="I17" i="117"/>
  <c r="H17" i="117"/>
  <c r="G17" i="117"/>
  <c r="F17" i="117"/>
  <c r="E17" i="117"/>
  <c r="L16" i="117"/>
  <c r="K16" i="117"/>
  <c r="J16" i="117"/>
  <c r="I16" i="117"/>
  <c r="H16" i="117"/>
  <c r="G16" i="117"/>
  <c r="F16" i="117"/>
  <c r="E16" i="117"/>
  <c r="L15" i="117"/>
  <c r="K15" i="117"/>
  <c r="J15" i="117"/>
  <c r="I15" i="117"/>
  <c r="H15" i="117"/>
  <c r="G15" i="117"/>
  <c r="F15" i="117"/>
  <c r="E15" i="117"/>
  <c r="L14" i="117"/>
  <c r="K14" i="117"/>
  <c r="J14" i="117"/>
  <c r="I14" i="117"/>
  <c r="H14" i="117"/>
  <c r="G14" i="117"/>
  <c r="F14" i="117"/>
  <c r="E14" i="117"/>
  <c r="L17" i="116"/>
  <c r="K17" i="116"/>
  <c r="J17" i="116"/>
  <c r="I17" i="116"/>
  <c r="H17" i="116"/>
  <c r="G17" i="116"/>
  <c r="F17" i="116"/>
  <c r="E17" i="116"/>
  <c r="L16" i="116"/>
  <c r="K16" i="116"/>
  <c r="J16" i="116"/>
  <c r="I16" i="116"/>
  <c r="H16" i="116"/>
  <c r="G16" i="116"/>
  <c r="F16" i="116"/>
  <c r="E16" i="116"/>
  <c r="L15" i="116"/>
  <c r="K15" i="116"/>
  <c r="J15" i="116"/>
  <c r="I15" i="116"/>
  <c r="H15" i="116"/>
  <c r="G15" i="116"/>
  <c r="F15" i="116"/>
  <c r="E15" i="116"/>
  <c r="L14" i="116"/>
  <c r="K14" i="116"/>
  <c r="J14" i="116"/>
  <c r="I14" i="116"/>
  <c r="H14" i="116"/>
  <c r="G14" i="116"/>
  <c r="F14" i="116"/>
  <c r="E14" i="116"/>
  <c r="Z19" i="115"/>
  <c r="Y19" i="115"/>
  <c r="X19" i="115"/>
  <c r="W19" i="115"/>
  <c r="V19" i="115"/>
  <c r="U19" i="115"/>
  <c r="T19" i="115"/>
  <c r="S19" i="115"/>
  <c r="R19" i="115"/>
  <c r="Q19" i="115"/>
  <c r="P19" i="115"/>
  <c r="O19" i="115"/>
  <c r="N19" i="115"/>
  <c r="M19" i="115"/>
  <c r="L19" i="115"/>
  <c r="K19" i="115"/>
  <c r="J19" i="115"/>
  <c r="I19" i="115"/>
  <c r="H19" i="115"/>
  <c r="G19" i="115"/>
  <c r="F19" i="115"/>
  <c r="E19" i="115"/>
  <c r="Z18" i="115"/>
  <c r="Y18" i="115"/>
  <c r="X18" i="115"/>
  <c r="W18" i="115"/>
  <c r="V18" i="115"/>
  <c r="U18" i="115"/>
  <c r="T18" i="115"/>
  <c r="S18" i="115"/>
  <c r="R18" i="115"/>
  <c r="Q18" i="115"/>
  <c r="P18" i="115"/>
  <c r="O18" i="115"/>
  <c r="N18" i="115"/>
  <c r="M18" i="115"/>
  <c r="L18" i="115"/>
  <c r="K18" i="115"/>
  <c r="J18" i="115"/>
  <c r="I18" i="115"/>
  <c r="H18" i="115"/>
  <c r="G18" i="115"/>
  <c r="F18" i="115"/>
  <c r="E18" i="115"/>
  <c r="Z17" i="115"/>
  <c r="Y17" i="115"/>
  <c r="X17" i="115"/>
  <c r="W17" i="115"/>
  <c r="V17" i="115"/>
  <c r="U17" i="115"/>
  <c r="T17" i="115"/>
  <c r="S17" i="115"/>
  <c r="R17" i="115"/>
  <c r="Q17" i="115"/>
  <c r="P17" i="115"/>
  <c r="O17" i="115"/>
  <c r="N17" i="115"/>
  <c r="M17" i="115"/>
  <c r="L17" i="115"/>
  <c r="K17" i="115"/>
  <c r="J17" i="115"/>
  <c r="I17" i="115"/>
  <c r="H17" i="115"/>
  <c r="G17" i="115"/>
  <c r="F17" i="115"/>
  <c r="E17" i="115"/>
  <c r="Z16" i="115"/>
  <c r="Y16" i="115"/>
  <c r="X16" i="115"/>
  <c r="W16" i="115"/>
  <c r="V16" i="115"/>
  <c r="U16" i="115"/>
  <c r="T16" i="115"/>
  <c r="S16" i="115"/>
  <c r="R16" i="115"/>
  <c r="Q16" i="115"/>
  <c r="P16" i="115"/>
  <c r="O16" i="115"/>
  <c r="N16" i="115"/>
  <c r="M16" i="115"/>
  <c r="L16" i="115"/>
  <c r="K16" i="115"/>
  <c r="J16" i="115"/>
  <c r="I16" i="115"/>
  <c r="H16" i="115"/>
  <c r="G16" i="115"/>
  <c r="F16" i="115"/>
  <c r="E16" i="115"/>
  <c r="Z15" i="115"/>
  <c r="Y15" i="115"/>
  <c r="X15" i="115"/>
  <c r="W15" i="115"/>
  <c r="V15" i="115"/>
  <c r="U15" i="115"/>
  <c r="T15" i="115"/>
  <c r="S15" i="115"/>
  <c r="R15" i="115"/>
  <c r="Q15" i="115"/>
  <c r="P15" i="115"/>
  <c r="L17" i="114"/>
  <c r="K17" i="114"/>
  <c r="J17" i="114"/>
  <c r="I17" i="114"/>
  <c r="H17" i="114"/>
  <c r="G17" i="114"/>
  <c r="F17" i="114"/>
  <c r="E17" i="114"/>
  <c r="L16" i="114"/>
  <c r="K16" i="114"/>
  <c r="J16" i="114"/>
  <c r="I16" i="114"/>
  <c r="H16" i="114"/>
  <c r="G16" i="114"/>
  <c r="F16" i="114"/>
  <c r="E16" i="114"/>
  <c r="L15" i="114"/>
  <c r="K15" i="114"/>
  <c r="J15" i="114"/>
  <c r="I15" i="114"/>
  <c r="H15" i="114"/>
  <c r="G15" i="114"/>
  <c r="F15" i="114"/>
  <c r="E15" i="114"/>
  <c r="L14" i="114"/>
  <c r="K14" i="114"/>
  <c r="J14" i="114"/>
  <c r="I14" i="114"/>
  <c r="H14" i="114"/>
  <c r="G14" i="114"/>
  <c r="F14" i="114"/>
  <c r="E14" i="114"/>
  <c r="L10" i="113"/>
  <c r="K10" i="113"/>
  <c r="J10" i="113"/>
  <c r="I10" i="113"/>
  <c r="G10" i="113"/>
  <c r="F10" i="113"/>
  <c r="E10" i="113"/>
  <c r="L9" i="112"/>
  <c r="K9" i="112"/>
  <c r="J9" i="112"/>
  <c r="I9" i="112"/>
  <c r="H9" i="112"/>
  <c r="G9" i="112"/>
  <c r="F9" i="112"/>
  <c r="E9" i="112"/>
  <c r="L9" i="111"/>
  <c r="K9" i="111"/>
  <c r="J9" i="111"/>
  <c r="I9" i="111"/>
  <c r="H9" i="111"/>
  <c r="G9" i="111"/>
  <c r="F9" i="111"/>
  <c r="E9" i="111"/>
  <c r="H12" i="107"/>
  <c r="L12" i="107"/>
  <c r="K12" i="107"/>
  <c r="J12" i="107"/>
  <c r="I12" i="107"/>
  <c r="G12" i="107"/>
  <c r="F12" i="107"/>
  <c r="E12" i="107"/>
  <c r="L11" i="107"/>
  <c r="K11" i="107"/>
  <c r="J11" i="107"/>
  <c r="I11" i="107"/>
  <c r="H11" i="107"/>
  <c r="G11" i="107"/>
  <c r="F11" i="107"/>
  <c r="E11" i="107"/>
  <c r="L16" i="106"/>
  <c r="K16" i="106"/>
  <c r="J16" i="106"/>
  <c r="I16" i="106"/>
  <c r="H16" i="106"/>
  <c r="G16" i="106"/>
  <c r="F16" i="106"/>
  <c r="E16" i="106"/>
  <c r="L15" i="106"/>
  <c r="K15" i="106"/>
  <c r="J15" i="106"/>
  <c r="I15" i="106"/>
  <c r="H15" i="106"/>
  <c r="G15" i="106"/>
  <c r="F15" i="106"/>
  <c r="E15" i="106"/>
  <c r="L14" i="106"/>
  <c r="K14" i="106"/>
  <c r="J14" i="106"/>
  <c r="I14" i="106"/>
  <c r="H14" i="106"/>
  <c r="G14" i="106"/>
  <c r="F14" i="106"/>
  <c r="E14" i="106"/>
  <c r="L13" i="106"/>
  <c r="K13" i="106"/>
  <c r="J13" i="106"/>
  <c r="I13" i="106"/>
  <c r="H13" i="106"/>
  <c r="G13" i="106"/>
  <c r="F13" i="106"/>
  <c r="E13" i="106"/>
  <c r="L12" i="106"/>
  <c r="K12" i="106"/>
  <c r="J12" i="106"/>
  <c r="I12" i="106"/>
  <c r="H12" i="106"/>
  <c r="G12" i="106"/>
  <c r="F12" i="106"/>
  <c r="E12" i="106"/>
  <c r="L8" i="105"/>
  <c r="K8" i="105"/>
  <c r="J8" i="105"/>
  <c r="I8" i="105"/>
  <c r="H8" i="105"/>
  <c r="G8" i="105"/>
  <c r="F8" i="105"/>
  <c r="E8" i="105"/>
  <c r="L9" i="104"/>
  <c r="K9" i="104"/>
  <c r="J9" i="104"/>
  <c r="I9" i="104"/>
  <c r="H9" i="104"/>
  <c r="G9" i="104"/>
  <c r="F9" i="104"/>
  <c r="E9" i="104"/>
  <c r="E9" i="103"/>
  <c r="L16" i="91"/>
  <c r="K16" i="91"/>
  <c r="L15" i="91"/>
  <c r="H15" i="88"/>
  <c r="J16" i="88"/>
  <c r="L17" i="88"/>
  <c r="F17" i="88"/>
  <c r="G17" i="88"/>
  <c r="H17" i="88"/>
  <c r="I17" i="88"/>
  <c r="J17" i="88"/>
  <c r="K17" i="88"/>
  <c r="E17" i="88"/>
  <c r="F16" i="88"/>
  <c r="G16" i="88"/>
  <c r="H16" i="88"/>
  <c r="I16" i="88"/>
  <c r="K16" i="88"/>
  <c r="L16" i="88"/>
  <c r="E16" i="88"/>
  <c r="F15" i="88"/>
  <c r="G15" i="88"/>
  <c r="I15" i="88"/>
  <c r="J15" i="88"/>
  <c r="K15" i="88"/>
  <c r="L15" i="88"/>
  <c r="E15" i="88"/>
  <c r="J14" i="88"/>
  <c r="L14" i="88"/>
  <c r="F14" i="88"/>
  <c r="G14" i="88"/>
  <c r="H14" i="88"/>
  <c r="I14" i="88"/>
  <c r="K14" i="88"/>
  <c r="E14" i="88"/>
  <c r="K18" i="91"/>
  <c r="K15" i="91"/>
  <c r="I15" i="91"/>
  <c r="J15" i="91"/>
  <c r="H16" i="91"/>
  <c r="H15" i="91"/>
  <c r="L18" i="91"/>
  <c r="J18" i="91"/>
  <c r="I18" i="91"/>
  <c r="H18" i="91"/>
  <c r="G18" i="91"/>
  <c r="F18" i="91"/>
  <c r="E18" i="91"/>
  <c r="L17" i="91"/>
  <c r="K17" i="91"/>
  <c r="J17" i="91"/>
  <c r="I17" i="91"/>
  <c r="H17" i="91"/>
  <c r="G17" i="91"/>
  <c r="F17" i="91"/>
  <c r="E17" i="91"/>
  <c r="J16" i="91"/>
  <c r="I16" i="91"/>
  <c r="G16" i="91"/>
  <c r="F16" i="91"/>
  <c r="E16" i="91"/>
  <c r="G15" i="91"/>
  <c r="F15" i="91"/>
  <c r="S67" i="90"/>
  <c r="R71" i="90"/>
  <c r="R69" i="90"/>
  <c r="S68" i="90"/>
  <c r="S69" i="90"/>
  <c r="R68" i="90"/>
  <c r="P71" i="90"/>
  <c r="Q67" i="90"/>
  <c r="P69" i="90"/>
  <c r="Q69" i="90"/>
  <c r="Q68" i="90"/>
  <c r="P68" i="90"/>
  <c r="N70" i="90"/>
  <c r="N69" i="90"/>
  <c r="N67" i="90"/>
  <c r="O69" i="90"/>
  <c r="L69" i="90"/>
  <c r="M69" i="90"/>
  <c r="L68" i="90"/>
  <c r="L67" i="90"/>
  <c r="M67" i="90"/>
  <c r="M68" i="90"/>
  <c r="J71" i="90"/>
  <c r="K70" i="90"/>
  <c r="J69" i="90"/>
  <c r="K69" i="90"/>
  <c r="J68" i="90"/>
  <c r="K68" i="90"/>
  <c r="I70" i="90"/>
  <c r="H69" i="90"/>
  <c r="I69" i="90"/>
  <c r="I68" i="90"/>
  <c r="H68" i="90"/>
  <c r="G70" i="90"/>
  <c r="F69" i="90"/>
  <c r="G69" i="90"/>
  <c r="G68" i="90"/>
  <c r="F68" i="90"/>
  <c r="S52" i="90"/>
  <c r="R50" i="90"/>
  <c r="S50" i="90"/>
  <c r="S49" i="90"/>
  <c r="R49" i="90"/>
  <c r="P50" i="90"/>
  <c r="Q50" i="90"/>
  <c r="Q49" i="90"/>
  <c r="P49" i="90"/>
  <c r="N50" i="90"/>
  <c r="O50" i="90"/>
  <c r="M52" i="90"/>
  <c r="L50" i="90"/>
  <c r="M50" i="90"/>
  <c r="L49" i="90"/>
  <c r="M49" i="90"/>
  <c r="K52" i="90"/>
  <c r="J50" i="90"/>
  <c r="K50" i="90"/>
  <c r="J49" i="90"/>
  <c r="K49" i="90"/>
  <c r="H52" i="90"/>
  <c r="I51" i="90"/>
  <c r="I50" i="90"/>
  <c r="H50" i="90"/>
  <c r="I49" i="90"/>
  <c r="H49" i="90"/>
  <c r="G50" i="90"/>
  <c r="G49" i="90"/>
  <c r="F50" i="90"/>
  <c r="F49" i="90"/>
  <c r="H34" i="90"/>
  <c r="G32" i="90"/>
  <c r="H32" i="90"/>
  <c r="G33" i="90"/>
  <c r="H33" i="90"/>
  <c r="G34" i="90"/>
  <c r="G35" i="90"/>
  <c r="H35" i="90"/>
  <c r="F35" i="90"/>
  <c r="F34" i="90"/>
  <c r="F32" i="90"/>
  <c r="F33" i="90"/>
  <c r="L31" i="90"/>
  <c r="K33" i="90"/>
  <c r="M32" i="90"/>
  <c r="N31" i="90"/>
  <c r="N32" i="90"/>
  <c r="N33" i="90"/>
  <c r="Q32" i="90"/>
  <c r="Q31" i="90"/>
  <c r="Q33" i="90"/>
  <c r="T33" i="90"/>
  <c r="T32" i="90"/>
  <c r="T31" i="90"/>
  <c r="R34" i="90"/>
  <c r="R32" i="90"/>
  <c r="R31" i="90"/>
  <c r="W33" i="90"/>
  <c r="W32" i="90"/>
  <c r="Z32" i="90"/>
  <c r="Z31" i="90"/>
  <c r="W31" i="90"/>
  <c r="K31" i="90"/>
  <c r="K32" i="90"/>
  <c r="S71" i="90"/>
  <c r="Q71" i="90"/>
  <c r="O71" i="90"/>
  <c r="N71" i="90"/>
  <c r="M71" i="90"/>
  <c r="L71" i="90"/>
  <c r="K71" i="90"/>
  <c r="I71" i="90"/>
  <c r="H71" i="90"/>
  <c r="G71" i="90"/>
  <c r="F71" i="90"/>
  <c r="S70" i="90"/>
  <c r="R70" i="90"/>
  <c r="Q70" i="90"/>
  <c r="P70" i="90"/>
  <c r="O70" i="90"/>
  <c r="M70" i="90"/>
  <c r="L70" i="90"/>
  <c r="J70" i="90"/>
  <c r="H70" i="90"/>
  <c r="F70" i="90"/>
  <c r="O68" i="90"/>
  <c r="N68" i="90"/>
  <c r="R67" i="90"/>
  <c r="P67" i="90"/>
  <c r="O67" i="90"/>
  <c r="K67" i="90"/>
  <c r="J67" i="90"/>
  <c r="I67" i="90"/>
  <c r="H67" i="90"/>
  <c r="G67" i="90"/>
  <c r="F67" i="90"/>
  <c r="S53" i="90"/>
  <c r="R53" i="90"/>
  <c r="Q53" i="90"/>
  <c r="P53" i="90"/>
  <c r="O53" i="90"/>
  <c r="N53" i="90"/>
  <c r="M53" i="90"/>
  <c r="L53" i="90"/>
  <c r="K53" i="90"/>
  <c r="J53" i="90"/>
  <c r="I53" i="90"/>
  <c r="H53" i="90"/>
  <c r="G53" i="90"/>
  <c r="F53" i="90"/>
  <c r="R52" i="90"/>
  <c r="Q52" i="90"/>
  <c r="P52" i="90"/>
  <c r="O52" i="90"/>
  <c r="N52" i="90"/>
  <c r="L52" i="90"/>
  <c r="J52" i="90"/>
  <c r="I52" i="90"/>
  <c r="G52" i="90"/>
  <c r="F52" i="90"/>
  <c r="S51" i="90"/>
  <c r="R51" i="90"/>
  <c r="Q51" i="90"/>
  <c r="P51" i="90"/>
  <c r="O51" i="90"/>
  <c r="N51" i="90"/>
  <c r="M51" i="90"/>
  <c r="L51" i="90"/>
  <c r="K51" i="90"/>
  <c r="J51" i="90"/>
  <c r="H51" i="90"/>
  <c r="G51" i="90"/>
  <c r="F51" i="90"/>
  <c r="O49" i="90"/>
  <c r="N49" i="90"/>
  <c r="Z35" i="90"/>
  <c r="Y35" i="90"/>
  <c r="X35" i="90"/>
  <c r="W35" i="90"/>
  <c r="V35" i="90"/>
  <c r="U35" i="90"/>
  <c r="T35" i="90"/>
  <c r="S35" i="90"/>
  <c r="R35" i="90"/>
  <c r="Q35" i="90"/>
  <c r="P35" i="90"/>
  <c r="O35" i="90"/>
  <c r="N35" i="90"/>
  <c r="M35" i="90"/>
  <c r="L35" i="90"/>
  <c r="K35" i="90"/>
  <c r="J35" i="90"/>
  <c r="I35" i="90"/>
  <c r="Z34" i="90"/>
  <c r="Y34" i="90"/>
  <c r="X34" i="90"/>
  <c r="W34" i="90"/>
  <c r="V34" i="90"/>
  <c r="U34" i="90"/>
  <c r="T34" i="90"/>
  <c r="S34" i="90"/>
  <c r="Q34" i="90"/>
  <c r="P34" i="90"/>
  <c r="O34" i="90"/>
  <c r="N34" i="90"/>
  <c r="M34" i="90"/>
  <c r="L34" i="90"/>
  <c r="K34" i="90"/>
  <c r="J34" i="90"/>
  <c r="I34" i="90"/>
  <c r="Z33" i="90"/>
  <c r="Y33" i="90"/>
  <c r="X33" i="90"/>
  <c r="V33" i="90"/>
  <c r="U33" i="90"/>
  <c r="S33" i="90"/>
  <c r="R33" i="90"/>
  <c r="P33" i="90"/>
  <c r="O33" i="90"/>
  <c r="M33" i="90"/>
  <c r="L33" i="90"/>
  <c r="J33" i="90"/>
  <c r="I33" i="90"/>
  <c r="Y32" i="90"/>
  <c r="X32" i="90"/>
  <c r="V32" i="90"/>
  <c r="U32" i="90"/>
  <c r="S32" i="90"/>
  <c r="P32" i="90"/>
  <c r="O32" i="90"/>
  <c r="L32" i="90"/>
  <c r="J32" i="90"/>
  <c r="I32" i="90"/>
  <c r="Y31" i="90"/>
  <c r="X31" i="90"/>
  <c r="V31" i="90"/>
  <c r="U31" i="90"/>
  <c r="S31" i="90"/>
  <c r="P31" i="90"/>
  <c r="O31" i="90"/>
  <c r="M31" i="90"/>
  <c r="L17" i="90"/>
  <c r="K17" i="90"/>
  <c r="J17" i="90"/>
  <c r="I17" i="90"/>
  <c r="H17" i="90"/>
  <c r="G17" i="90"/>
  <c r="E17" i="90"/>
  <c r="L16" i="90"/>
  <c r="K16" i="90"/>
  <c r="J16" i="90"/>
  <c r="I16" i="90"/>
  <c r="H16" i="90"/>
  <c r="G16" i="90"/>
  <c r="E16" i="90"/>
  <c r="L15" i="90"/>
  <c r="K15" i="90"/>
  <c r="J15" i="90"/>
  <c r="I15" i="90"/>
  <c r="H15" i="90"/>
  <c r="G15" i="90"/>
  <c r="E15" i="90"/>
  <c r="L14" i="90"/>
  <c r="K14" i="90"/>
  <c r="J14" i="90"/>
  <c r="I14" i="90"/>
  <c r="H14" i="90"/>
  <c r="G14" i="90"/>
  <c r="E14" i="90"/>
  <c r="L16" i="89"/>
  <c r="K16" i="89"/>
  <c r="J16" i="89"/>
  <c r="I16" i="89"/>
  <c r="H16" i="89"/>
  <c r="G16" i="89"/>
  <c r="F16" i="89"/>
  <c r="E16" i="89"/>
  <c r="L15" i="89"/>
  <c r="K15" i="89"/>
  <c r="J15" i="89"/>
  <c r="I15" i="89"/>
  <c r="H15" i="89"/>
  <c r="G15" i="89"/>
  <c r="F15" i="89"/>
  <c r="E15" i="89"/>
  <c r="L14" i="89"/>
  <c r="K14" i="89"/>
  <c r="J14" i="89"/>
  <c r="I14" i="89"/>
  <c r="H14" i="89"/>
  <c r="G14" i="89"/>
  <c r="F14" i="89"/>
  <c r="E14" i="89"/>
  <c r="L13" i="89"/>
  <c r="K13" i="89"/>
  <c r="J13" i="89"/>
  <c r="I13" i="89"/>
  <c r="H13" i="89"/>
  <c r="G13" i="89"/>
  <c r="F13" i="89"/>
  <c r="E13" i="89"/>
  <c r="L17" i="87"/>
  <c r="K17" i="87"/>
  <c r="J17" i="87"/>
  <c r="I17" i="87"/>
  <c r="H17" i="87"/>
  <c r="G17" i="87"/>
  <c r="F17" i="87"/>
  <c r="E17" i="87"/>
  <c r="L16" i="87"/>
  <c r="K16" i="87"/>
  <c r="J16" i="87"/>
  <c r="I16" i="87"/>
  <c r="H16" i="87"/>
  <c r="G16" i="87"/>
  <c r="F16" i="87"/>
  <c r="E16" i="87"/>
  <c r="L15" i="87"/>
  <c r="K15" i="87"/>
  <c r="J15" i="87"/>
  <c r="I15" i="87"/>
  <c r="H15" i="87"/>
  <c r="G15" i="87"/>
  <c r="F15" i="87"/>
  <c r="E15" i="87"/>
  <c r="L14" i="87"/>
  <c r="K14" i="87"/>
  <c r="J14" i="87"/>
  <c r="I14" i="87"/>
  <c r="H14" i="87"/>
  <c r="G14" i="87"/>
  <c r="F14" i="87"/>
  <c r="E14" i="87"/>
  <c r="L13" i="87"/>
  <c r="K13" i="87"/>
  <c r="J13" i="87"/>
  <c r="I13" i="87"/>
  <c r="H13" i="87"/>
  <c r="G13" i="87"/>
  <c r="F13" i="87"/>
  <c r="E13" i="87"/>
</calcChain>
</file>

<file path=xl/sharedStrings.xml><?xml version="1.0" encoding="utf-8"?>
<sst xmlns="http://schemas.openxmlformats.org/spreadsheetml/2006/main" count="1817" uniqueCount="632">
  <si>
    <t>Hoja</t>
  </si>
  <si>
    <r>
      <t xml:space="preserve">Cambios en la versión 3.0
</t>
    </r>
    <r>
      <rPr>
        <b/>
        <sz val="14"/>
        <rFont val="Montserrat Regular"/>
      </rPr>
      <t>para el proceso de Autoevaluación Institucional 2024</t>
    </r>
    <r>
      <rPr>
        <b/>
        <sz val="14"/>
        <color theme="3"/>
        <rFont val="Montserrat Regular"/>
      </rPr>
      <t xml:space="preserve">
</t>
    </r>
    <r>
      <rPr>
        <b/>
        <sz val="8"/>
        <color theme="3"/>
        <rFont val="Montserrat Regular"/>
      </rPr>
      <t>Los cambios corresponden a una actualización de fechas para la observación de la información. No se incrementaron indicadores, ni se hicieron cambios sustanciales en las definiciones.</t>
    </r>
  </si>
  <si>
    <t>Indicadores 1-20</t>
  </si>
  <si>
    <t>Se elimina la celda para registrar el municipio.
Se agregan enlaces a los videos de apoyo que explican cada indicador.</t>
  </si>
  <si>
    <t>Indicadores 1 a 8 y 10 a 20</t>
  </si>
  <si>
    <t>Se modifican las fechas de corte propuestas para los indicadores. El periodo propuesto por el SEAES para los indicadores a utilizar en la convocatoria 2024, es el cierre del ciclo escolar 2023-2024.</t>
  </si>
  <si>
    <t>Indicador 9</t>
  </si>
  <si>
    <t xml:space="preserve">Se actualizan los cohortes para reportar las tasas de la población estudiantil de TSU, licenciatura, especialidad, maestría y doctorado para ajustar al periodo más reciente que haya concluido sus estudios por programa educativo. </t>
  </si>
  <si>
    <r>
      <t xml:space="preserve">Cambios en la versión 2.0
</t>
    </r>
    <r>
      <rPr>
        <b/>
        <sz val="14"/>
        <rFont val="Montserrat Regular"/>
      </rPr>
      <t>para el proceso de Autoevaluación Institucional 2023</t>
    </r>
    <r>
      <rPr>
        <b/>
        <sz val="14"/>
        <color theme="3"/>
        <rFont val="Montserrat Regular"/>
      </rPr>
      <t xml:space="preserve">
</t>
    </r>
    <r>
      <rPr>
        <b/>
        <sz val="8"/>
        <color theme="3"/>
        <rFont val="Montserrat Regular"/>
      </rPr>
      <t>En lo general son cambios relacionados con la claridad y precisión de las tablas. No se incrementaron indicadores, ni se hicieron cambios sustanciales en las definiciones.</t>
    </r>
  </si>
  <si>
    <t>Indicaciones y definiciones</t>
  </si>
  <si>
    <t>Se agregó la columna "Periodo" que incluye aclaraciones por indicador, con respecto a las fechas que se proponen para la obtención de la información.</t>
  </si>
  <si>
    <t>Se agregó la columna "Posibles fuentes de información" que incluye varios ejemplos de documentos o actividades a las que la institución puede recurrir para obtener los datos que cada indicador solicita.</t>
  </si>
  <si>
    <t xml:space="preserve">En los indicadores 1, 3, 5, 8 - 11, 17 y 18 se corrigieron errores en la columna de "Indicaciones de reporte". </t>
  </si>
  <si>
    <t>En el indicador 9 se explicaron mejor las definiciones para el cálculo de las trayectorias así como las fechas que se indican para la obtención de la información.</t>
  </si>
  <si>
    <t>En el indicador 11 se actualizó el cambio de nombre.</t>
  </si>
  <si>
    <t>Indicadores 1- 20</t>
  </si>
  <si>
    <t>Se agregó una hoja con un ejemplo prellenado para cada indicador, que al mismo tiempo sirve como ejercicio de validación técnica.</t>
  </si>
  <si>
    <t>Se agregó la columna "Periodo" que incluye las fechas que se proponen para la obtención de la información.</t>
  </si>
  <si>
    <t>Indicadores 1 - 4, 8 - 12</t>
  </si>
  <si>
    <t>Se agregó el nivel TSU para programas educativos. Las instituciones que lo consideren pertinente pueden agregar el de profesional asociado.</t>
  </si>
  <si>
    <t>Indicadores 5, 8, 9, 17</t>
  </si>
  <si>
    <t>Se cambiaron los encabezados en el criterio de equidad social y de género, de "Otro género" a "Otra autoadscripción sexogenérica".</t>
  </si>
  <si>
    <t>Se cambiaron los encabezados en el criterio de inclusión, de "pertenece a un programa de inclusión institucional" a "personas con discapacidad".</t>
  </si>
  <si>
    <t>Se cambiaron los encabezados en el criterio de interculturalidad, de "se autoadscribe a pueblos originarios, afromexicanos, migrantes u otros grupos culturalmente diversos" a "personas que se autoidentifican como indígenas, afromexicanas, migrantes u otra identidad cultural".</t>
  </si>
  <si>
    <t>Se cambiaron las gráficas para que muestren los resultados en unidades porcentuales; las gráficas anteriores mostraban frecuencias (números absolutos).</t>
  </si>
  <si>
    <t>Se cambió el tipo de gráfica que agrupa todos los niveles del indicador. Antes se era una gráfica apilada, ahora se usa una gráfica de barras que muestra los resultados uno al lado de otro.</t>
  </si>
  <si>
    <t>Indicador 3</t>
  </si>
  <si>
    <t>Se modificó el texto que se encuentra debajo de cada criterio para darle mayor específicidad sobre los tipos de evaluación usados para evaluar el grado en que se logra formar los rasgos del perfil de egreso.</t>
  </si>
  <si>
    <t>Se agregó la tabla "9 - General" donde se integran los resultados de las trayectorias sin distinguir por los criterios del SEAES, con el propósito de contar con una base para el análisis.</t>
  </si>
  <si>
    <t>Se agregó la columna "Aspirantes" y se cambió la fórmula de cálculo para la tasa de ingreso por cohorte, en función al número de aspirantes, tal como se solicita en las definiciones.</t>
  </si>
  <si>
    <t>Se corrigieron las fórmulas de cálculo para "permanencia", "abandono", "egreso" y "titulación", en función del ingreso por cohorte, tal como se solicita en las definiciones.</t>
  </si>
  <si>
    <t>Se corrigió la fórmula para el cálculo de la tasa de reprobación, para dejar como base la población escolar vigente al término del ciclo 2022-2023, tal como se solicita en las definiciones.</t>
  </si>
  <si>
    <t>Indicador 11</t>
  </si>
  <si>
    <t>Se cambió la unidad de medida del indicador de "número" a "porcentaje".</t>
  </si>
  <si>
    <t>Se cambió en el nombre del indicador de "unidades de organización curricular totales y en etapas terminales del currículum" a "unidades de aprendizaje terminales".</t>
  </si>
  <si>
    <t>Indicador 16</t>
  </si>
  <si>
    <t>Se desagregó la unidad de observación por nivel educativo, como se hizo en otros indicadores similares.</t>
  </si>
  <si>
    <t>Indicador 17</t>
  </si>
  <si>
    <t>Se desagregó la unidad de observación en "personal docente" y "personal administrativo", tal como está en la definición del indicador.</t>
  </si>
  <si>
    <t>Se corrigió un error en el encabezado de la unidad de análisis, de "Total de estudiantes" a "Total del personal".</t>
  </si>
  <si>
    <t>Indicador 18</t>
  </si>
  <si>
    <t>Se desagregó la unidad de observación en iniciativas institucionales de "acompañamiento estudiantil", "vinculación con la comunidad", "gestión cultural" y "gestión institucional", tal como está en la definición del indicador.</t>
  </si>
  <si>
    <t>Se eliminó la tabla 18b dado que la unidad de medida del indicador no requiere porcentajes.</t>
  </si>
  <si>
    <t>Indicador 19</t>
  </si>
  <si>
    <t>Se eliminó la tabla 19b dado que la unidad de medida del indicador no requiere porcentajes.</t>
  </si>
  <si>
    <t>Indicador 20</t>
  </si>
  <si>
    <t>Se eliminó la tabla 20b dado que la unidad de medida del indicador no requiere porcentajes.</t>
  </si>
  <si>
    <t>Indicaciones</t>
  </si>
  <si>
    <t xml:space="preserve">El Marco General del SEAES y otros documentos de interés para contextualizar el propósito de estos indicadores, 
pueden encontrarse en el siguiente enlace: https://drive.google.com/drive/folders/1hWHGjmBflITapI0c2xHg66PU9oNvMw4A  </t>
  </si>
  <si>
    <t>Videos disponibles</t>
  </si>
  <si>
    <t>Indicador SEAES</t>
  </si>
  <si>
    <t>Unidad de observación</t>
  </si>
  <si>
    <t>Indicaciones de reporte</t>
  </si>
  <si>
    <t>Vinculo a capturas</t>
  </si>
  <si>
    <t>Periodo</t>
  </si>
  <si>
    <t>Posibles fuentes de información</t>
  </si>
  <si>
    <t xml:space="preserve">• Video sobre los indicadores básicos 1 a 4 (ámbito de la formación profesional):
https://vimeo.com/888543757/37efd6289a </t>
  </si>
  <si>
    <t>1. Incorporación de los rasgos formativos relacionados con cada uno de los criterios del SEAES en el perfil de egreso del programa educativo.</t>
  </si>
  <si>
    <r>
      <rPr>
        <b/>
        <sz val="10"/>
        <color rgb="FF000000"/>
        <rFont val="Montserrat Regular"/>
      </rPr>
      <t xml:space="preserve">NIvel educativo:
</t>
    </r>
    <r>
      <rPr>
        <sz val="10"/>
        <color rgb="FF000000"/>
        <rFont val="Montserrat Regular"/>
      </rPr>
      <t>- TSU
- Licenciatura
- Especialidad
- Maestría
- Doctorado</t>
    </r>
  </si>
  <si>
    <t>Reportar el total de programas, por nivel educativo, que en su perfil de egreso incorporan rasgos formativos relacionados con los criterios del SEAES en la hoja correspondiente "Indicador 1".
Puede tomarse como referentes los rasgos de la tipología que se muestra en la hoja "Rasgos y Ejemplos" o agregar una hoja similar con ejemplos ilustrativos de los rasgos considerados por la institución.
En caso de no contar con información, indicar "No disponible" en la celda correspondiente.
Las instituciones que lo consideren pertinente, pueden agregar el nivel de Profesional Asociado.</t>
  </si>
  <si>
    <t>Ir a indicador 1</t>
  </si>
  <si>
    <t>2023-2024
(Egresados durante el ciclo 2023-2024 y los perfiles de egreso aplicables al plan de estudios que les corresponde. Si hay nuevos perfies de egreso en planes de estudio más recientes para generaciones que aún no egresan, contextualizar este caso en el cuerpo del reporte. Si se considera necesario para profundizar en el análisis, se puede agregar un análisis de los nuevos perfiles).</t>
  </si>
  <si>
    <t>- Planes de estudio
- Documentos informativos
- Actas o minutas de cuerpos colegiados
- Consultas a docentes participes en las últimas etapas del currículum
- Informes de autoevaluación para la acreditación
- Resultados de evaluaciones institucionales o nacionales
- Encuestas a estudiantes y exalumnos
- Procesos de acreditación
- Investigaciones educativas
- Documentación de los programas educativos
- Documentos de políticas y procedimientos</t>
  </si>
  <si>
    <t>2. Mecanismos para evaluar sistemáticamente la formación de los rasgos del perfil de egreso relacionados con los criterios del SEAES en el programa educativo.</t>
  </si>
  <si>
    <t>Para cada nivel educativo, analizar la existencia de mecanismos para evaluar sistemáticamente la formación de los rasgos del perfil de egreso relacionados con los criterios del SEAES. Puede tomarse como referentes los rasgos de la tipología que se muestra en la hoja "Rasgos y Ejemplos" o agregar una hoja similar con ejemplos ilustrativos de los rasgos considerados por la institución.
Reportar el total de programas, por nivel educativo, que sí cuentan con mecanismos para evaluar sistemáticamente la formación de los rasgos del perfil de egreso relacionados con los criterios del SEAES en la hoja correspondiente "Indicador 2".
En caso de no contar con información, indicar "No disponible" en la celda correspondiente
Las instituciones que lo consideren pertinente, pueden agregar el nivel de Profesional Asociado..</t>
  </si>
  <si>
    <t>Ir a indicador 2</t>
  </si>
  <si>
    <t>2023-2024
(Considerar la operación actual de los programas. Si el diseño cambió recientemente y ahora se prevén mecanismos que antes no estaban considerados, especifiar en la parte de "Comentarios")</t>
  </si>
  <si>
    <t>3. En su caso, tipo de evaluación que se utiliza para evaluar sistemáticamente la formación de los rasgos del perfil de egreso.</t>
  </si>
  <si>
    <t>Este indicador se registra únicamente para los programas que sí se cuentan con los mecanismos a que se refiere el "Indicador 2":
Reportar el total de programas, por nivel educativo y por tipo de evaluación utilizada para corroborar la formación de los rasgos del perfil de egreso en la hoja correspondiente "Indicador 3".
Considerar la opción que más se acerque al tipo de evaluación que se utiliza.
a) Forman parte de las prácticas de evaluación en las etapas terminales del currículum, es decir, se llevan a cabo dentro de los cursos, materias, módulos, y demás unidades de organización de los aprendizajes
b) Son evaluaciones internas, realizadas por el propio programa o por la institución, pero no forman parte de los cursos, materias y demás unidades de organización de los aprendizajes dentro del currículum
c) Son evaluaciones externas, por ejemplo, evaluaciones del logro de los rasgos del perfil de egreso que llevan a cabo instancias que realizan exámenes nacionales
En caso de no contar con información, indicar "No disponible" en la celda correspondiente.
Las instituciones que lo consideren pertinente, pueden agregar el nivel de Profesional Asociado.</t>
  </si>
  <si>
    <t>Ir a indicador 3</t>
  </si>
  <si>
    <t>4. Si la respuesta al indicador 2 es positiva: porcentaje de estudiantes egresados por programa educativo que  demostraron haber adquirido la formación prevista en el perfil de egreso, es decir los principales rasgos o características que identifican a cada uno de los criterios.</t>
  </si>
  <si>
    <t>Este indicador se registra únicamente si se cuenta con los mecanismos señalados en el "Indicador 2":
Para cada nivel educativo, determinar el número de estudiantes egresados que demostraron haber adquirido la formación prevista en el perfil de egreso. Puede tomarse como referentes los rasgos de la tipología que se muestra en la hoja "Rasgos y Ejemplos" o agregar una hoja similar con ejemplos ilustrativos de los rasgos considerados por la institución.
Reportar el total de estudiantes egresados por nivel educativo que sí demostraron haber adquirido la formación prevista en el perfil de egresoen la hoja correspondiente "Indicador 4".
En caso de no contar con información, indicar "No disponible" en la celda correspondiente.
Las instituciones que lo consideren pertinente, pueden agregar el nivel de Profesional Asociado.</t>
  </si>
  <si>
    <t>Ir a indicador 4</t>
  </si>
  <si>
    <t>2023-2024
(Egresados durante el ciclo 2023-2024 y los perfiles de egreso aplicables al plan de estudios que les corresponde. Si hay nuevos perfies de egreso en planes de estudio más recientes para generaciones que aún no egresan, contextualizar este caso en el cuerpo del reporte. Si se considera necesario para profundizar en el análisis, se puede agregar un análisis de los nuevos perfiles)</t>
  </si>
  <si>
    <t>• Video sobre los indicadores básicos 5 a 7 (ámbito de la profesionalización docente):
https://vimeo.com/892982280/ee95806c3d</t>
  </si>
  <si>
    <t xml:space="preserve">5. Composición porcentual de la planta académica del programa educativo en función de los criterios de equidad social y de género, inclusión e interculturalidad. </t>
  </si>
  <si>
    <r>
      <rPr>
        <b/>
        <sz val="10"/>
        <color rgb="FF000000"/>
        <rFont val="Montserrat Regular"/>
      </rPr>
      <t xml:space="preserve">Planta académica:
</t>
    </r>
    <r>
      <rPr>
        <sz val="10"/>
        <color rgb="FF000000"/>
        <rFont val="Montserrat Regular"/>
      </rPr>
      <t>-Docentes e investigadores</t>
    </r>
  </si>
  <si>
    <t>Para el total de la planta académica, determinar el número de docentes e investigadores en función de los criterios de equidad social y de género, inclusión e interculturalidad.
a. Equidad social y de género: mujeres, hombres, otra autoadscripción sexogenérica
b. Inclusión: personas con y sin discapacidad, puede ser visual, auditiva, motriz, cognitica, etc.
c. Interculturalidad: personas que se autoidentifican y que no se autoidentifican como indígenas, afromexicanas, migrantes u otra identidad cultural
Reportar el total de docentes e investigadores en función de los criterios de equidad social y de género, inclusión e interculturalidad señalados en la hoja correspondiente "Indicador 5".
En caso de no contar con información, indicar "No disponible" en la celda correspondiente.</t>
  </si>
  <si>
    <t>Ir a indicador 5</t>
  </si>
  <si>
    <t>2023-2024
(Información al cierre del ciclo escolar, preferentemente. Incluir docentes de medio tiempo o que trabajan bajo un esquema por horas)</t>
  </si>
  <si>
    <t>- Estadísticas y registros institucionales
- Documentos informativos
- Actas o minutas de cuerpos colegiados
- Consultas a docentes
- Foros y eventos académicos
- Diagnósticos institucionales
- Investigaciones educativas</t>
  </si>
  <si>
    <t>6. Porcentaje de profesores y profesoras del programa educativo, que participaron en acciones de profesionalización de la docencia encaminadas a reforzar cada uno de los criterios del SEAES.</t>
  </si>
  <si>
    <t xml:space="preserve">
Para el total de la planta académica, determinar el número de docentes e investigadores que participaron en acciones de profesionalización de la docencia encaminadas a reforzar cada uno de los criterios del SEAES. Puede tomarse como referentes los ejemplos que se muestran en la hoja "Rasgos y Ejemplos" o agregar una hoja similar con ejemplos ilustrativos de lo que considera la institución.
Reportar el total de docentes e investigadores que sí participaron en acciones de profesionalización de la docencia encaminadas a reforzar uno o varios de los criterios del SEAES en la hoja correspondiente "Indicador 6".
En caso de no contar con información, indicar "No disponible" en la celda correspondiente.</t>
  </si>
  <si>
    <t>Ir a indicador 6</t>
  </si>
  <si>
    <t>7. Porcentaje de profesores y profesoras del programa educativo que participan en proyectos de innovación pedagógica, educativa y disciplinar relacionados con los criterios del SEAES.</t>
  </si>
  <si>
    <t>Para el total de la planta académica, determinar el número de docentes e investigadores que participaron en proyectos de innovación pedagógica, educativa y disciplinar relacionados con los criterios del SEAES. Puede tomarse como referentes los ejemplos que se muestran en la hoja "Rasgos y Ejemplos" o agregar una hoja similar con ejemplos ilustrativos de lo que considera la institución.
Reportar el total de docentes e investigadores que sí participan en proyectos de innovación pedagógica, educativa y disciplinar relacionados con uno o varios de los criterios del SEAES en la hoja correspondiente "Indicador 7".
En caso de no contar con información, indicar "No disponible" en la celda correspondiente.</t>
  </si>
  <si>
    <t>Ir a indicador 7</t>
  </si>
  <si>
    <t>• Video sobre los indicadores básicos 8 a 12 (ámbitos de los programas educativos de licenciatura, TSU, PA y posgrado): 
https://vimeo.com/896649237/53a290fb07</t>
  </si>
  <si>
    <t>8. Composición porcentual de la población escolar en función de los criterios de equidad social y de género, inclusión e interculturalidad.</t>
  </si>
  <si>
    <t>Para cada nivel educativo, determinar el total de estudiantes en función de los criterios de equidad social y de género, inclusión e interculturalidad.
a. Equidad social y de género: mujeres, hombres, otra autoadscripción sexogenérica
b. Inclusión: personas con y sin discapacidad, puede ser visual, auditiva, motriz, cognitica, etc.
c. Interculturalidad: personas que se autoidentifican y que no se autoidentifican como indígenas, afromexicanas, migrantes u otra identidad cultural
Reportar el total de estudiantes en función de los criterios de equidad social y de género, inclusión e interculturalidad señalados en la hoja correspondiente "Indicador 8".
En caso de no contar con información, indicar "No disponible" en la celda correspondiente.
Las instituciones que lo consideren pertinente, pueden agregar el nivel de Profesional Asociado.</t>
  </si>
  <si>
    <t>Ir a indicador 8</t>
  </si>
  <si>
    <t>2023-2024
(Reportar la información con la que cuenten los programas educativos al cierre del ciclo escolar)</t>
  </si>
  <si>
    <t>- Planes de estudio
- Estadísticas y registros institucionales
- Actas o minutas de cuerpos colegiados
- Consultas a docentes
- Informes de autoevaluación externa
- Estudios diagnósticos
- Investigaciones educativas
- Perfiles de los estudiantes
- Encuestas/entrevistas a docentes
- Calificaciones y registros académicos individuales</t>
  </si>
  <si>
    <t>9. Trayectorias escolares en función de los criterios de equidad social y de género, inclusión e interculturalidad (tasas de ingreso, permanencia, abandono, rezago, reprobación, egreso y titulación).</t>
  </si>
  <si>
    <t>Para cada nivel educativo, analizar las diferentes trayectorias escolares (tasas de ingreso, permanencia, abandono, rezago, reprobación, egreso y titulación) en función de los criterios de equidad social y de género, inclusión e interculturalidad.
Reportar el total por nivel educativo de las tasas indicadas en función de los criterios de equidad social y de género, inclusión e interculturalidad en la hoja correspondiente "Indicador 9".
Definiciones de tasas:
a. Tasa de ingreso: porcentaje de estudiantes que ingresan a los programas educativos de la institución, con relación a los aspirantes o solicitantes. 
b. Tasa de permanencia: porcentaje de estudiantes que permanecen en el programa hasta concluir el último periodo de estudios, según la duración prevista en el plan correspondiente, en comparación con el total que ingresaron en esa misma cohorte.
c. Tasa de abandono: porcentaje de estudiantes que no permanecieron en el programa hasta concluir el último periodo de estudios en comparación con el total que ingresaron en esa misma cohorte.
d. Tasa de reprobación*: porcentaje de estudiantes que no aprueba las unidades de organización curricular** en el periodo correspondiente, por ejemplo, semestre, cuatrimestre, etc., con relación al total inscrito en el año escolar 2023-2024.
e. Tasa de egreso: porcentaje de estudiantes que concluyen todos los requisitos académicos con relación a quienes ingresaron en la cohorte. Se refiere a aquellas personas que además de permanecer, realizaron todas las actividades previstas en los plane de estudio y normativa (prácticas, servicio social, etc.).
f. Tasa de titulación: porcentaje de estudiantes que obtienen su título profesional en relación a quienes ingresaron a la institución, dentro de la misma cohorte que se está analizando.
*La no aprobación se considera cuando se utilizaron, o existiendo la oportunidad, no se utilizaron, las opciones que la misma institución brinda para acreditar dicha unidad de organización en el periodo escolar correspondiente (cuatrimestre, semestre, etc.).
**Unidades de organización curricular: forma en la que los planes de estudio estructuran y distribuyen los aprendizajes a lo largo del plan de estudios. Pueden recibir denominaciones diversas de acuerdo a los modelos educativos que prevalezcan en la institución o subsistema, por ejemplo, asignaturas, materias, módulos, cursos, talleres, laboratorios o seminarios. 
En caso de no contar con información, indicar "No disponible" en la celda correspondiente.
Las instituciones que lo consideren pertinente, pueden agregar el nivel de Profesional Asociado.</t>
  </si>
  <si>
    <t>Ir a indicador 9</t>
  </si>
  <si>
    <t>Reportar las tasas de la población estudiantil por cohorte*, de ser posible la más reciente que haya concluido sus estudios por programa educativo. 
El SEAES propone:
2019, para los niveles de licenciatura y doctorado; 
2020, para los niveles de maestría y especialidades del sector salud.
2021, para los niveles de TSU, PA y otras especialidades.
Para la tasa de reprobación en todos los niveles, utiizar la información vigente al cierre del ciclo escolar 2023-2024.
Si al integrar los datos en el ámbito institucional, las fechas no coinciden porque las duraciones de los programas son diferentes, se deberán hacer ajustes para mantener el rigor metodológico requerido. Se espera que las instituciones describan  y contextualicen los ajustes que requieran llevar a cabo, para una mejor interpretación y análisis de sus propios datos en el reporte. Por ejemplo, puede haber instituciones que consideren pertinente analizar los datos de cohortes que ingresaron en 2018 debido a que son los datos con que ya cuentan.
*Grupo de estudiantes que ingresó en una misma fecha, y que normalmente denominamos “generación”.</t>
  </si>
  <si>
    <t>10.	Existencia de un diseño curricular que incorpore en forma fundamentada, gradual, transversal e integrada el desarrollo de aprendizajes relacionados con cada uno de los criterios del SEAES.</t>
  </si>
  <si>
    <t>Para cada programa educativo, analizar si su diseño curricular incorpora en forma 1-fundamentada, 2-gradual, 3-transversal e 4-integrada el desarrollo de aprendizajes relacionados con cada uno de los criterios del SEAES.
Sólo si el programa educativo cumple con las cuatro características al mismo tiempo, podrá ser considerado para este indicador.
Reportar el total de programas, por nivel educativo, que sí cuentan con un diseño curricular que incorpore en forma fundamentada, gradual, transversal e integrada, el desarrollo de aprendizajes relacionados con uno o varios de los criterios del SEAES en la hoja correspondiente "Indicador 10".
En caso de no contar con información, indicar "No disponible" en la celda correspondiente.
Las instituciones que lo consideren pertinente, pueden agregar el nivel de Profesional Asociado.</t>
  </si>
  <si>
    <t>Ir a indicador 10</t>
  </si>
  <si>
    <t>2023-2024
(Información vigente al cierre del ciclo escolar, si los programas están en proceso de actualización y aún no se cuenta con el nuevo diseño curricular, en el reporte se pueden mencionar los motivos que dieron paso a esta actualización y una proyección de hacia dónde va el nuevo diseño)</t>
  </si>
  <si>
    <t>11.	Porcentaje de unidades de aprendizaje terminales dedicadas a consolidar los rasgos del perfil de egreso, relacionados con los criterios del SEAES</t>
  </si>
  <si>
    <t>Para cada nivel educativo, determinar el número de unidades de organización curricular* que se enfocan en consolidar los aprendizajes de los rasgos del perfil de egreso relacionados con cada uno de los criterios del SEAES. 
Reportar el total de unidades de aprendizaje terminales** que se enfocan en consolidar los aprendizajes de los rasgos del perfil de egreso relacionados con cada uno de los criterios del SEAES en la hoja correspondiente "Indicador 11".
En caso de no contar con información, indicar "No disponible" en la celda correspondiente.
*Las unidades de organización curricular son la forma como los planes de estudio estructuran y distribuyen los aprendizajes a lo largo del plan de estudios. Pueden recibir denominaciones diversas de acuerdo a los modelos educativos que prevalezcan en la institución o subsistema, por ejemplo: asignaturas, materias, módulos, cursos, talleres, laboratorios o seminarios.
**Unidades que se encuentran en las etapas terminales del proceso formativo, por ejemplo, los tres últimos cuatrimestres.
Las instituciones que lo consideren pertinente, pueden agregar el nivel de Profesional Asociado.</t>
  </si>
  <si>
    <t>Ir a indicador 11</t>
  </si>
  <si>
    <t>12.	Porcentaje de estudiantes que participan en proyectos de innovación pedagógica, educativa y disciplinar relacionados con los criterios del SEAES.</t>
  </si>
  <si>
    <t>Para cada nivel educativo, determinar el total de estudiantes que participa en proyectos de innovación pedagógica, educativa y disciplinar relacionados con los criterios del SEAES. Puede tomarse como referentes los ejemplos que se muestran en la hoja "Rasgos y Ejemplos" o agregar una hoja similar con ejemplos ilustrativos de lo que considera la institución.
Reportar el total de estudiantes, por nivel educativo, que sí participa en proyectos de innovación pedagógica, educativa y disciplinar relacionados con uno o varios de los criterios del SEAES en la hoja correspondiente "Indicador 12".
En caso de no contar con información, indicar "No disponible" en la celda correspondiente.</t>
  </si>
  <si>
    <t>Ir a indicador 12</t>
  </si>
  <si>
    <t>2023-2024
(Información vigente al cierre del ciclo escolar, preferentemente. Incluir datos de los proyectos que concluyeron durante dicho ciclo escolar así como de los proyectos que tuvieron continuidad)</t>
  </si>
  <si>
    <t>• Video sobre los indicadores básicos 13 a 16 (ámbito de los programas de investigación y posgrado): 
https://vimeo.com/896697035/8d1dca5d59</t>
  </si>
  <si>
    <t>13.	Porcentaje de proyectos de investigación que consideraron cada uno de los criterios del SEAES.</t>
  </si>
  <si>
    <r>
      <rPr>
        <b/>
        <sz val="10"/>
        <color rgb="FF000000"/>
        <rFont val="Montserrat Regular"/>
      </rPr>
      <t>Investigación</t>
    </r>
    <r>
      <rPr>
        <sz val="10"/>
        <color rgb="FF000000"/>
        <rFont val="Montserrat Regular"/>
      </rPr>
      <t>:
-Proyectos de investigación</t>
    </r>
  </si>
  <si>
    <t>Para los proyectos de investigación, determinar el número de proyectos de investigación que consideraron uno o varios de los criterios del SEAES. Puede tomarse como referentes los ejemplos que se muestran en la hoja "Rasgos y Ejemplos" o agregar una hoja similar con ejemplos ilustrativos de lo que considera la institución.
Reportar el total de proyectos de investigación que consideraron uno o varios de los criterios del SEAES en la hoja correspondiente "Indicador 13".
En caso de no contar con información, indicar "No disponible" en la celda correspondiente.</t>
  </si>
  <si>
    <t>Ir a indicador 13</t>
  </si>
  <si>
    <t>2023-2024
(Información vigente al cierre del ciclo escolar. Incluir datos de los proyectos que concluyeron durante dicho ciclo escolar así como de los proyectos que tuvieron continuidad)</t>
  </si>
  <si>
    <t>- Programas y proyectos de investigación
- Informes, reportes y seguimientos institucionales
- Bases de datos bibliográficas
- Estadísticas y registros
- Actas o minutas de cuerpos colegiados
- Consultas a la planta académica y estudiantes
- Estudios institucionales</t>
  </si>
  <si>
    <t>14.	Porcentaje de productos de investigación relacionados con los criterios del SEAES.</t>
  </si>
  <si>
    <r>
      <rPr>
        <b/>
        <sz val="10"/>
        <color rgb="FF000000"/>
        <rFont val="Montserrat Regular"/>
      </rPr>
      <t>Investigación</t>
    </r>
    <r>
      <rPr>
        <sz val="10"/>
        <color rgb="FF000000"/>
        <rFont val="Montserrat Regular"/>
      </rPr>
      <t>:
-Productos de investigación</t>
    </r>
  </si>
  <si>
    <t>Para los productos de investigación, determinar el número de productos de investigación que consideraron uno o varios de los criterios del SEAES. Puede tomarse como referentes los ejemplos que se muestran en la hoja "Rasgos y Ejemplos" o agregar una hoja similar con ejemplos ilustrativos de lo que considera la institución.
Reportar el total de productos de investigación que consideraron uno o varios de los criterios del SEAES en la hoja correspondiente "Indicador 14".
En caso de no contar con información, indicar "No disponible" en la celda correspondiente.</t>
  </si>
  <si>
    <t>Ir a indicador 14</t>
  </si>
  <si>
    <t>2023-2024
(Información vigente al cierre del ciclo escolar. Incluir datos de los productos que concluyeron durante dicho ciclo escolar así como de los proyectos que tuvieron continuidad)</t>
  </si>
  <si>
    <t>15.	Composición porcentual de integrantes de la planta académica que participan en proyectos de investigación relacionados con los criterios del SEAES.</t>
  </si>
  <si>
    <t>Para el total de la planta académica, determinar el número de docentes e investigadores que participan en proyectos de investigación relacionados con uno o varios de los criterios del SEAES. 
Reportar el total de docentes e investigadores que participan en proyectos de investigación relacionados con uno o varios de los criterios del SEAES en la hoja correspondiente "Indicador 15".
En caso de no contar con información, indicar "No disponible" en la celda correspondiente.</t>
  </si>
  <si>
    <t>Ir a indicador 15</t>
  </si>
  <si>
    <t>2023-2024
(Información al cierre del ciclo escolar, preferentemente. Para los proyectos que concluyeron durante dicho ciclo escolar así como de los proyectos que tuvieron continuidad, incluir docentes de medio tiempo o que trabajan bajo un esquema por horas)</t>
  </si>
  <si>
    <t>16.	Porcentaje de estudiantes que participan en proyectos de investigación relacionados con los criterios del SEAES.</t>
  </si>
  <si>
    <r>
      <rPr>
        <b/>
        <sz val="10"/>
        <color rgb="FF000000"/>
        <rFont val="Montserrat Regular"/>
      </rPr>
      <t xml:space="preserve">Población escolar:
</t>
    </r>
    <r>
      <rPr>
        <sz val="10"/>
        <color rgb="FF000000"/>
        <rFont val="Montserrat Regular"/>
      </rPr>
      <t>- Estudiantes</t>
    </r>
  </si>
  <si>
    <t>Para el total de la población escolar, determinar el número de estudiantes que participan en proyectos de investigación relacionados con uno o varios de los criterios del SEAES.
Reportar el total de estudiantes que participa en proyectos de investigación relacionados con uno o varios de los criterios del SEAES en la hoja correspondiente "Indicador 16".
En caso de no contar con información, indicar "No disponible" en la celda correspondiente.</t>
  </si>
  <si>
    <t>Ir a indicador 16</t>
  </si>
  <si>
    <t>2023-2024
(Información vigente al cierre del ciclo escolar. Incluir datos de dato de los estudiantes que participaron en proyectos que concluyeron durante dicho ciclo escolar así como de los proyectos que tuvieron continuidad)</t>
  </si>
  <si>
    <t xml:space="preserve">
• Video sobre los indicadores básicos 17 a 20 (ámbito institucional): 
https://vimeo.com/897016484/d4f1b46488 </t>
  </si>
  <si>
    <t>17.	Composición porcentual del personal directivo y administrativo en general, en función de los criterios de equidad social y de género, inclusión e interculturalidad.</t>
  </si>
  <si>
    <r>
      <rPr>
        <b/>
        <sz val="10"/>
        <color rgb="FF000000"/>
        <rFont val="Montserrat Regular"/>
      </rPr>
      <t xml:space="preserve">Personal de la institución:
</t>
    </r>
    <r>
      <rPr>
        <sz val="10"/>
        <color rgb="FF000000"/>
        <rFont val="Montserrat Regular"/>
      </rPr>
      <t>- Personal directivo
- Personal administrativo</t>
    </r>
  </si>
  <si>
    <t>Para el total del personal directivo y administrativo, determinar el número de personas en función de los criterios de equidad social y de género, inclusión e interculturalidad.
a. Equidad social y de género: mujeres, hombres, otra autoadscripción sexogenérica
b. Inclusión: personas con y sin discapacidad, puede ser visual, auditiva, motriz, cognitica, etc.
c. Interculturalidad: personas que se autoidentifican y que no se autoidentifican como indígenas, afromexicanas, migrantes u otra identidad cultural
Reportar el total del personal directivo y administrativo, en función de los criterios de equidad social y de género, inclusión e interculturalidad en la hoja correspondiente "Indicador 17".
En caso de no contar con información, indicar "No disponible" en la celda correspondiente.</t>
  </si>
  <si>
    <t>Ir a indicador 17</t>
  </si>
  <si>
    <t>2023-2024
(Información al cierre del ciclo escolar, preferentemente. Incluir datos del personal que labora medio tiempo o que trabaja bajo un esquema por horas o por honorarios)</t>
  </si>
  <si>
    <t>- Planes y programas de desarrollo institucional
- Informes y sistemas de seguimiento, monitoreo o información
- Estadísticas y registros
- Actas o minutas de cuerpos colegiado
- Consultas a directivos
- Estudios institucionales
- Acreditaciones institucionales</t>
  </si>
  <si>
    <t xml:space="preserve">18.	Número de iniciativas, servicios y acciones de acompañamiento a los y las estudiantes, de vinculación, de gestión cultural y de gestión en general que incorporan los criterios transversales del SEAES. </t>
  </si>
  <si>
    <r>
      <rPr>
        <b/>
        <sz val="10"/>
        <color rgb="FF000000"/>
        <rFont val="Montserrat Regular"/>
      </rPr>
      <t xml:space="preserve">Iniciativas institucionales:
</t>
    </r>
    <r>
      <rPr>
        <sz val="10"/>
        <color rgb="FF000000"/>
        <rFont val="Montserrat Regular"/>
      </rPr>
      <t>- Acompañamiento estudiantil
- Vinculación con la comunidad
- Gestión cultural
- Gestión institucional</t>
    </r>
  </si>
  <si>
    <t>Determinar el número de iniciativas institucionales (acompañamiento estudiantil, vinculación con la comunidad, gestión cultural y gestión institucional) que incorporan uno o varios de los criterios transversales del SEAES. Puede tomarse como referentes los ejemplos que se muestran en la hoja "Rasgos y Ejemplos" o agregar una hoja similar con ejemplos ilustrativos de lo que considera la institución.
Reportar el total de iniciativas de acompañamiento estudiantil, de vinculación con la comunidad, de gestión cultural y de gestión institucional que incorporan uno o varios de los criterios transversales del SEAES en la hoja correspondiente "Indicador 18".
En caso de no contar con información, indicar "No disponible" en la celda correspondiente.</t>
  </si>
  <si>
    <t>Ir a indicador 18</t>
  </si>
  <si>
    <t>2023-2024
(Información vigente al cierre del ciclo escolar, si los procesos de gestión y acompañamiento para estudiantes están en proceso de actualización y aún no se cuenta con los nuevos procedimientos, en el reporte se pueden mencionar los motivos que dieron paso a esta actualización y una proyección de hacia dónde va el nuevo diseño)</t>
  </si>
  <si>
    <t>19.	Número de acciones previstas en los planes y programas de desarrollo institucional que impulsan la incorporación de cada uno de los criterios transversales.</t>
  </si>
  <si>
    <r>
      <rPr>
        <b/>
        <sz val="10"/>
        <color rgb="FF000000"/>
        <rFont val="Montserrat Regular"/>
      </rPr>
      <t xml:space="preserve">Planes y programas:
</t>
    </r>
    <r>
      <rPr>
        <sz val="10"/>
        <color rgb="FF000000"/>
        <rFont val="Montserrat Regular"/>
      </rPr>
      <t>- Planes y programas de desarrollo institucional</t>
    </r>
  </si>
  <si>
    <t>Determinar el número de acciones previstas en los planes y programas de desarrollo institucional que impulsan la incorporación de uno o varios de los criterios transversales. Puede tomarse como referentes los ejemplos que se muestran en la hoja "Rasgos y Ejemplos" o agregar una hoja similar con ejemplos ilustrativos de lo que considera la institución.
Reportar el total de acciones previstas en los planes y programas de desarrollo institucional que impulsan la incorporación de uno o varios de los criterios transversales en la hoja correspondiente "Indicador 19".
En caso de no contar con información, indicar "No disponible" en la celda correspondiente.</t>
  </si>
  <si>
    <t>Ir a indicador 19</t>
  </si>
  <si>
    <t>2023-2024
(Información vigente al cierre del ciclo escolar, si los planes o programas de desarrollo están en proceso de actualización y aún no se cuenta con los nuevos diseños, en el reporte se pueden mencionar los motivos que dieron paso a esta actualización y una proyección de hacia dónde van los nuevos documentos)</t>
  </si>
  <si>
    <t>20.	Número de acciones institucionales realizadas para atender y sensibilizar a la comunidad en los temas previstos por los criterios del SEAES.</t>
  </si>
  <si>
    <r>
      <rPr>
        <b/>
        <sz val="10"/>
        <color rgb="FF000000"/>
        <rFont val="Montserrat Regular"/>
      </rPr>
      <t xml:space="preserve">Planes y programas:
</t>
    </r>
    <r>
      <rPr>
        <sz val="10"/>
        <color rgb="FF000000"/>
        <rFont val="Montserrat Regular"/>
      </rPr>
      <t>- Acciones de atención y sensibilización</t>
    </r>
  </si>
  <si>
    <t>Determinar el número de acciones institucionales realizadas para atender y sensibilizar a la comunidad en los temas previstos por los criterios del SEAES. Puede tomarse como referentes los ejemplos que se muestran en la hoja "Rasgos y Ejemplos" o agregar una hoja similar con ejemplos ilustrativos de lo que considera la institución.
Reportar el total de acciones institucionales realizadas para atender y sensibilizar a la comunidad en los temas previstos por los criterios del SEAES en la hoja correspondiente "Indicador 20".
En caso de no contar con información, indicar "No disponible" en la celda correspondiente.</t>
  </si>
  <si>
    <t>Ir a indicador 20</t>
  </si>
  <si>
    <t>2023-2024
(Información vigente al cierre del ciclo escolar. Incluir las acciones concluidas durante dicho ciclo así como aquellas que no se resolvieron pero que continuaron en el siguiente ciclo escolar)</t>
  </si>
  <si>
    <r>
      <rPr>
        <b/>
        <sz val="14"/>
        <color theme="1"/>
        <rFont val="Montserrat Regular"/>
      </rPr>
      <t>Cuadros de rasgos relacionados con los criterios transversales del SEAES.</t>
    </r>
    <r>
      <rPr>
        <b/>
        <sz val="11"/>
        <color theme="1"/>
        <rFont val="Montserrat Regular"/>
      </rPr>
      <t xml:space="preserve">
</t>
    </r>
    <r>
      <rPr>
        <b/>
        <sz val="9"/>
        <color rgb="FFFF0000"/>
        <rFont val="Montserrat Regular"/>
      </rPr>
      <t>Estos cuadros son una propuesta. Si la institución tiene sus propios cuadros de rasgos y ejemplos, incluirla en una hoja aparte.</t>
    </r>
  </si>
  <si>
    <t>Indicador 1: Ejemplo de los rasgos del perfil de egreso que pueden identificarse con los criterios del SEAES</t>
  </si>
  <si>
    <t>Esta tabla tiene por objeto brindar ejemplos sobre los criterios del SEAES para identificarlos dentro de los perfiles de egreso de los programas educativos. Los ejemplos son un espectro de lo que podría considerarse para definir más detalladamente cada criterio, en el marco de los perfiles de egreso. Estos ejemplos no son limitativos.</t>
  </si>
  <si>
    <t>Compromiso con la responsabilidad social</t>
  </si>
  <si>
    <t>Equidad social y de género</t>
  </si>
  <si>
    <t>Inclusión</t>
  </si>
  <si>
    <t>Excelencia</t>
  </si>
  <si>
    <t>Vanguardia</t>
  </si>
  <si>
    <t>Innovación social</t>
  </si>
  <si>
    <t>Interculturalidad</t>
  </si>
  <si>
    <t>Rasgos del perfil de egreso para el indicador de formación profesional</t>
  </si>
  <si>
    <t>Construcción de una conciencia histórica que contribuya al mejoramiento de los ámbitos social, educativo, cultural, ambiental, económico y político.</t>
  </si>
  <si>
    <t>Combate a la discriminación y a la violencia que se ejerce contra las niñas y las mujeres, así como a las personas en situación de vulnerabilidad social.</t>
  </si>
  <si>
    <t xml:space="preserve">Reconocimiento de la diversidad, desde una perspectiva incluyente y global. </t>
  </si>
  <si>
    <t>Desarrollo del pensamiento crítico a partir de la libertad, el análisis, la reflexión y la argumentación.</t>
  </si>
  <si>
    <t>Conocimiento de las principales innovaciones científicas y tecnológicas, así como de las humanidades, relacionadas con la profesión.</t>
  </si>
  <si>
    <t>Impulso a la colaboración, comprensión y diálogo entre los diversos actores de la sociedad.</t>
  </si>
  <si>
    <t>Impulso a la consolidación de la identidad y sentido de pertenencia.</t>
  </si>
  <si>
    <t>Impulso de la responsabilidad ciudadana y participación democrática, en el contexto de las problemáticas más sensibles de las comunidades cercanas.</t>
  </si>
  <si>
    <t>Construcción de relaciones sociales, económicas y culturales basadas en el respeto de los derechos humanos.</t>
  </si>
  <si>
    <t>Combate a la discriminación y violencia que se ejerce contra las personas en situación de discapacidad.</t>
  </si>
  <si>
    <t>Conocimiento del estado que guardan las bases y científicas, tecnológicas y humanísticas de la profesión.</t>
  </si>
  <si>
    <t>Diálogo continuo entre humanidades,  artes, ciencias,  tecnologías, la investigación y la innovación como factores de la libertad, del bienestar y de la transformación social.</t>
  </si>
  <si>
    <t>Reconocimiento y priorización de las necesidades  de las personas y sus comunidades, para el diseño de proyectos innovadores.</t>
  </si>
  <si>
    <t>Reconocimiento de la diferencias culturales y de los derechos.</t>
  </si>
  <si>
    <t>Comprensión de la interacción entre la naturaleza y la sociedad, para garantizar la preservación de entorno natural y promover estilos de vida sostenible.</t>
  </si>
  <si>
    <t>Promoción del cambio cultural para construir una sociedad que fomente la igualdad sustantiva entre mujeres y hombres.</t>
  </si>
  <si>
    <t>Reconocimiento de los derechos de las personas y de  la diferencias en sus capacidades.</t>
  </si>
  <si>
    <t>Capacidades y habilidades profesionales para la resolución de problemas.</t>
  </si>
  <si>
    <t>Habilidades digitales y uso responsable de las tecnologías de la información, comunicación, conocimiento y aprendizaje, en el proceso de construcción de saberes.</t>
  </si>
  <si>
    <t>Promoción de la participación en proyectos de transformación comunitaria y social.</t>
  </si>
  <si>
    <t>Respeto y convivencia armónica entre personas y comunidades.</t>
  </si>
  <si>
    <t>Contribución a la resolución de las crisis ambientales (cambio climático, biodiversidad, agua, entre otras).</t>
  </si>
  <si>
    <t>Disposición a combatir las brechas de desigualdad que ocurren dentro de los diversos campos disciplinares, en términos de ingreso, seguridad, educación, salud, vivienda, género, lenguaje, entre otros.</t>
  </si>
  <si>
    <t>Fomento de espacios de inclusión, para la participación de diversos grupos y personas, usualmente excluídos.</t>
  </si>
  <si>
    <t>Generación de capacidades productivas e innovadoras.</t>
  </si>
  <si>
    <t>Colaboración en el desarrollo de propuestas de innovación y transformación que impulsen el bienestar de las comunidades.</t>
  </si>
  <si>
    <t>Competencia para formar parte de proyectos que permitan la transformación social.</t>
  </si>
  <si>
    <t>Reconocimiento de  la importancia del diálogo e intercambio entre personas, grupos o comunidades que provienen de diferentes orígenes o culturas.</t>
  </si>
  <si>
    <t>Promoción de la preservación, enriquecimiento y difusión de los bienes y valores de las diversas culturas.</t>
  </si>
  <si>
    <t>Interés por generar conocimiento especializado en temas como justicia social, violencia estructural y de género.</t>
  </si>
  <si>
    <t>Diseño de estrategias específicas dentro de los distintos campos disciplinares, que eliminen o disminuyan las prácticas de marginación y exclusión sociales.</t>
  </si>
  <si>
    <t>Discernimiento ético para ejercer la propia libertad y prevenir y erradicar la corrupción, bajo los valores de honestidad, integridad, búsqueda de la justicia e igualdad.</t>
  </si>
  <si>
    <t>Participación en diversos contextos culturales y comunidades aplicando conocimientos y estrategias para su desarrollol.</t>
  </si>
  <si>
    <t>Colaboración con iniciativas ciudadanas enfocadas a la participación, emancipación y desarrolllo de autonomía de grupos vulnerables o marginados.</t>
  </si>
  <si>
    <t>Impulso al  desarrollo de espacios para el diálogo entre las distintas culturas que conviven localmente.</t>
  </si>
  <si>
    <t>Combate a la ignorancia, la pseudociencia y todos aquellos prejuiciios que obstaculizan la transformación de la sociedad *1</t>
  </si>
  <si>
    <t xml:space="preserve">Capacidad de identificar y modificar, dentro de los diversos campos disciplinares, los factores estructurales que propician la exclusión social. </t>
  </si>
  <si>
    <t>Promoción de  medidas, proyectos y palnes, que contribuyan a impulsar la inclusión social.</t>
  </si>
  <si>
    <t>Desarrollo de habilidades socioemocionales que permitan fortalecer la capacidad para aprender a pensar, sentir, actuar y desarrollarse como persona integrante de una comunidad.</t>
  </si>
  <si>
    <t>Participación en proyectos de protección al medio ambiente y al desarrollo sostenible.</t>
  </si>
  <si>
    <t>Desarrollo de habilidades de comunicación efectiva utilizando diversos lenguajes y tecnologías .</t>
  </si>
  <si>
    <t>Fortalecimiento del tejido social a través del desarrollo de principios de solidaridad, reciprocidad, lealtad y gratitud *4</t>
  </si>
  <si>
    <t>Uso del conocimiento especializado en derechos humanos como guía para su actuar profesional.</t>
  </si>
  <si>
    <t>Disposición a participar en el desarrollo de propuestas y soluciones en el marco de la innovación y pertinencia social</t>
  </si>
  <si>
    <t>Generación de conocimiento enfocado a fomentar una cultura de paz desde cada una de las profesiones.</t>
  </si>
  <si>
    <t xml:space="preserve">Colaboración en proyectos que incorporen agendas colectivas y de bienestar común </t>
  </si>
  <si>
    <t xml:space="preserve">Impulso del desarrollo profesional continuo a lo largo de la vida, como un proceso flexible, adaptativo y estratégico. </t>
  </si>
  <si>
    <t>Disposición a usar el diálogo como espacio para la reflexión y la acción social que posibilita los cambios sociales que se necesiten.</t>
  </si>
  <si>
    <t>Indicador 6: Ejemplo de tipos de acciones de profesionalización en función de los criterios del SEAES</t>
  </si>
  <si>
    <t>En esta tabla se ofrecen ejemplos de acciones que el personal docente pudo haber desarrollado durante las acciones de profesionalización y que estarían vinculdas con los criterios del SEAES. Estos ejemplos no son limitativos, cualquier acción que las IES consideren que también aportan al fortalecimiento de los criterios, deben ser consideradas.</t>
  </si>
  <si>
    <t xml:space="preserve">Acciones de profesionalización de la docencia  </t>
  </si>
  <si>
    <t>Fundamentación y diseño en torno a los desafíos del contexto y las necesidades de las y los estudiantes.</t>
  </si>
  <si>
    <t>Diseño de estrategias de profesionalización y prácticas pedagógicas con perspectiva de género.</t>
  </si>
  <si>
    <t>Énfasis formativo en pedagogías y didácticas centradas en las personas con discapacidad y la diversidad de formas de aprendizaje.</t>
  </si>
  <si>
    <t>Énfasis de formación docente en el desarrollo del pensamiento crítico, prácticas de reflexión y uso de la argumentación en el aula.</t>
  </si>
  <si>
    <t>Difusión de proyectos e iniciativas que promueven el desarrollo social local y nacional desde su disciplina.</t>
  </si>
  <si>
    <t>Creación de espacios para la práctica docente y diálogo interdisciplinar.</t>
  </si>
  <si>
    <t>Reconocimiento en las acciones de profesionalización docente, de la importancia de las diferencias culturales en los procesos de enseñanza y en la disciplina correspondiente.</t>
  </si>
  <si>
    <t>Actividades formativas con un enfoque de conciencia social y participacion ciudadana dirigidas al fortalecimiento del tejido social.</t>
  </si>
  <si>
    <t>Implementación de  herramientas para fomentar actitudes positivas hacia los derechos humanos.</t>
  </si>
  <si>
    <t>Promoción de prácticas pedagógicas dirigidas a disminuir la marginación y la exclusión social.</t>
  </si>
  <si>
    <t>Difusión del conocimiento sobre las innovaciones pedagógicas en los diferentes campos disciplinares.</t>
  </si>
  <si>
    <t>Acitivdades de actualización en temas referentes a la innovación como medio para el desarrollo social, económico, personal, ambiental etc., la prospectiva y la construcción de visiones de futuro.</t>
  </si>
  <si>
    <t>Prácticas docentes reflexivas acerca de desigualdades sociales y la manera de reducirlas.</t>
  </si>
  <si>
    <t>Actualización de prácticas para el reconocimiento a los saberes surgido de las diferentes culturas.</t>
  </si>
  <si>
    <t>Impulso de actividades de trabajo colegiado y practica reflexiva orientado al cuidado y protección ambiental así como la promoción de estilos de vida sostenibles.</t>
  </si>
  <si>
    <t>Practicas académicas desarrolladas por el personal administrativo y docente con el objetivo de generar conciencia respectos a los retos que enfrentan los grupos en situación de desventaja.</t>
  </si>
  <si>
    <t>Apoyo a la investigación institucional sobre la importancia de la formación y socialización del principio de inclusión.</t>
  </si>
  <si>
    <t>Mecanismos de formación docente que influyen en las estrategias de profesionalización.</t>
  </si>
  <si>
    <t>Espacios para la discusión sobre los avances disciplinarios y tecnológicas asociados a la disciplina pera responder a las problemáticas ante la tensión generada por el avance de la ciencia.</t>
  </si>
  <si>
    <t>Incorporación de enfoques pedagógicos para promover aprendizajes situados.</t>
  </si>
  <si>
    <t>Desarrollo de  estrategias para la identificación y atención a la diversidad del perfil sociocultural de estudiantes.</t>
  </si>
  <si>
    <t>Creación de espacios para compartir saberes sobre las diferencias culturales y promoción del diáglogo entre la diferentes culturas.</t>
  </si>
  <si>
    <t>Actividades académicas con el objetivo de brindar recursos y estrategias de gestión dirigidas al personal.</t>
  </si>
  <si>
    <t>Fortalecimiento en practicas de campo con docentes, encaminadas a diminuir la exclusión social.</t>
  </si>
  <si>
    <t>Análisis de la formación docente en el contexto de las metas institucionales.</t>
  </si>
  <si>
    <t>Desarrollo de procesos formativos y metodologías que conduzcan a contextos de aprendizaje para la vanguardia.</t>
  </si>
  <si>
    <t>Participación en espacios de dialogo entre docentes y actores sociales para conocer sus necesidades y enfoques de trabajo.</t>
  </si>
  <si>
    <t>Participación actores locales relevantes, culturalemente diversos, en los programas educativos.</t>
  </si>
  <si>
    <t>Apoyo a la investigación sobre el compromiso con la responsabilidad social en la docencia de la educación superior.</t>
  </si>
  <si>
    <t>Institucionalización de protocolos para la atención de quejas del personal docente y no docente relacionadas a situaciones de violencia de género o prácticas discriminatorias.</t>
  </si>
  <si>
    <t>Implementación de seminarios con distintos actores que permitan reconocer el principio de inclusión.</t>
  </si>
  <si>
    <t>Sistemas de reconocimiento, promoción y evaluación que promueven la excelencia.</t>
  </si>
  <si>
    <t>Promoción de buenas practicas de experiencias docentes orientadas a la vanguardia.</t>
  </si>
  <si>
    <t>Actividades para estimular entre el personal docente, la creatividad para la innovación social.</t>
  </si>
  <si>
    <t>Apoyo a la investigación enfocada a la interculturalidad en la educación superior.</t>
  </si>
  <si>
    <t>Experiencias de desarrollo profesional docente que promueven y refuerzan el compromiso y la responsabilidad social.</t>
  </si>
  <si>
    <t>Apoyo a la investigación y la producción didáctica sobre la equidad social y de género en la docencia.</t>
  </si>
  <si>
    <t>Acciones orientadas a reconocer y favorecer las propias habilidades socio-emocionales para la docencia.</t>
  </si>
  <si>
    <t>Análisis de experiencias de docentes que permiten el desarrollo de escenarios para la formación de habilidades digitales y el uso responsables de las tecnologías de información.</t>
  </si>
  <si>
    <t>Analisis de los sistemas de reconocimiento, promoción, estimulo y evaluación que promueven y refuerzan la innovación social en el personal docente.</t>
  </si>
  <si>
    <t>Formación sobre pedagogía crítica, enfocada al reconocimiento y prevención de prácticas estructurales que perpetúan la desigualdad.</t>
  </si>
  <si>
    <t>Implementación de condiciones de trabajo con equidad y la perspectiva de género.</t>
  </si>
  <si>
    <t>Acciones para el desarrollo profesional docente continuo.</t>
  </si>
  <si>
    <t>Programas de formación continua del personal docente que refuerzan la innovación pedagógica, científica y tecnológica.</t>
  </si>
  <si>
    <t xml:space="preserve">Indicador 7 y 12: Ejemplo de tipos de proyectos de innovación pedagógica, educativa y disciplinar relacionados con criterios del SEAES </t>
  </si>
  <si>
    <t>Los ejemplos en esta tabla se refieren al tipo de proyectos, al contenido de los proyectos o a las acciones realizadas como parte de los proyectos, y con qué criterio del SEAES se vincularían. Estos ejemplos no son limitativos.</t>
  </si>
  <si>
    <t>Proyectos de innovación pedagógica, educativa y disciplinar</t>
  </si>
  <si>
    <t>Proyectos para la formación profesional con un enfoque de conciencia social y participacion ciudadana dirigidas al fortalecimiento del tejido social.</t>
  </si>
  <si>
    <t>Proyectos sobre la aplicación de la perspectiva de género en programas educativos, práctica pedagógica, así como vinculación y extensión institucional.</t>
  </si>
  <si>
    <t>Proyectos dirigidos a disminuir la exclusión social de personas con discapacidad.</t>
  </si>
  <si>
    <t>Proyectos e iniciativas específicas de impulso a la excelencia educativa gestionados por docentes.</t>
  </si>
  <si>
    <t>Proyectos de incorporación de tecnologías.</t>
  </si>
  <si>
    <t>Proyectos de innovación social propuestos e implementados por docentes.</t>
  </si>
  <si>
    <t>Proyectos que propicien el diálogo entre saberes provenientes de diversas culturas.</t>
  </si>
  <si>
    <t>Proyectos de educación ambiental y desarrollo de estilos de vida sostenibles, insertados en la comunidad.</t>
  </si>
  <si>
    <t>Proyectos académicos, institucionales o sociales que promueven la equidad social.</t>
  </si>
  <si>
    <t>Proyectos enfocados a dar respuesta al desafío de la inclusión educativa.</t>
  </si>
  <si>
    <t>Proyectos dirigidos a lograr la excelencia en la profesionalización docente.</t>
  </si>
  <si>
    <t>Proyectos de emprendedurismo, creatividad e innovación tecnológica para atender problemáticas y desafíos del contexto.</t>
  </si>
  <si>
    <t>Proyectos dentro de la comunidad orientados a fomentar la relación con los distintos actores sociales, disminuir las desigualdades y crear condiciones de bienestar.</t>
  </si>
  <si>
    <t xml:space="preserve">Proyectos con participación de actores sociales y líderes reconocidos en comunidades y pueblos originarios. </t>
  </si>
  <si>
    <t>Portafolios de proyectos desarrollados por maestros y estudiantes con enfoque en la responsabilidad social.</t>
  </si>
  <si>
    <t>Programas de apoyo a personal docente y administrativo para la atención de situaciones de violencia de género y discriminación.</t>
  </si>
  <si>
    <t>Practicas de campo con docentes y estudiantes para que conozcan el contexto donde ocurre la exlusión de personas con discapacidad.</t>
  </si>
  <si>
    <t xml:space="preserve">Proyectos de aplicación y desarrollo científico y tecnológico en el ámbito de la docencia. </t>
  </si>
  <si>
    <t>Proyectos de creatividad y desarrollo tecnológico propuestos por docentes y estudiantes.</t>
  </si>
  <si>
    <t>Talleres de campo con el fin de implementar la innovación social como herramienta para la transformación.</t>
  </si>
  <si>
    <t>Proyectos de movilidad intercultural.</t>
  </si>
  <si>
    <t>Productos de reflexiones colectivas del personal docente sobre el compromiso de la institución con la sociedad.</t>
  </si>
  <si>
    <t>Proyectos enfocados a la creación de oportunidades para grupos vulnerados y mujeres.</t>
  </si>
  <si>
    <t>Proyectos en colaboración con  organizaciones civiles o gubernamentales relacionadas con el criterio de inclusión.</t>
  </si>
  <si>
    <t>Proyectos de desarrollo profesional docente continuo.</t>
  </si>
  <si>
    <t>Portafolios de proyectos con enfoque en el desarrollo científico y tecnológico.</t>
  </si>
  <si>
    <t>Conversatorios u otro tipo de espacios de diálogo, para el diseño de herramientas de innovación social que permitan el progreso comunitario.</t>
  </si>
  <si>
    <t>Proyectos de vinculación con organizaciones sociales, instituciones gubernamentales y otros actores para atender problemáticas y desafíos sociales.</t>
  </si>
  <si>
    <t>Proyectos vinculados a organizaciones sociales o gubernamentales de mujeres.</t>
  </si>
  <si>
    <t>Proyectos enfocados a la comunidad estudiantil identificada con algún tipo de discapacidad.</t>
  </si>
  <si>
    <t>Proyectos con el objetivo de promover el conocimiento digital en el proceso de construcción de saberes y creación de nuevos espacios sociales.</t>
  </si>
  <si>
    <t>Foros para conocer las necesidades sociales que pueden ser atendidas por proyectos de innovación social.</t>
  </si>
  <si>
    <t>Proyectos de investigación educativa y disciplinar, que analicen la inclusión de personas con discapacidades.</t>
  </si>
  <si>
    <t>Indicadores 13 y 14: Ejemplo de temas de proyectos de investigación</t>
  </si>
  <si>
    <t>En esta tabla se ofrecen ejemplos para relacionar el contenido de los proyectos de investigación con los criterios del SEAES. Los ejemplos son un espectro de lo que podría abarcar cada criterio, en el marco de los proyectos y productos de investigación. Estos ejemplos no son limitativos.</t>
  </si>
  <si>
    <t>Proyectos de investigación</t>
  </si>
  <si>
    <t>La construcción de la conciencia histórica como herramienta para la transformación social</t>
  </si>
  <si>
    <t>Determinantes de  violencia estructural contra grupos vulnerables.</t>
  </si>
  <si>
    <t>Problemas estructurales: mecanismos de discriminación.</t>
  </si>
  <si>
    <t>Diseño y evaluación de herrramientas para el desarrollo del pensamiento crítico.</t>
  </si>
  <si>
    <t>Estudios con enfoques inter o transdisciplinares para ofrecer alternativas transformadoras de las sociedad.</t>
  </si>
  <si>
    <t>Estudios sobre gobernanzas locales inclusivas.</t>
  </si>
  <si>
    <t>Enfoques teórico-conceptuales sobre interculturalidad y educación intercultural.</t>
  </si>
  <si>
    <t>Responsabilidad ciudadana y participación democrática.</t>
  </si>
  <si>
    <t>Derechos humanos y crisis humanitarias (migración, probreza, conflictos, género, religión y etnia, entre otros).</t>
  </si>
  <si>
    <t>Enfoques colaborativos, gestión multi-actoral que asegure la participación social de todos los agentes involucrados.</t>
  </si>
  <si>
    <t>Ciencia avanzada aplicada a la resolución de problemas prioritarios.</t>
  </si>
  <si>
    <t>Aplicación de conocimientos y tecnologías para el  bienestar de las comunidades.</t>
  </si>
  <si>
    <t>Estudios de emprendimiento social.</t>
  </si>
  <si>
    <t>Bilingüismo, multilingüismo y procesos de enseñanza y aprendizaje de las lenguas.</t>
  </si>
  <si>
    <t>Estudios sobre medio ambiente, sostenibilidad y crisis ambientales ((cambio climático, biodiversidad, agua, energía, entre otras).</t>
  </si>
  <si>
    <t>Ciudadanía y equidad de género.</t>
  </si>
  <si>
    <t>Estudios sobre estado de derecho, democracia y derechos humanos.</t>
  </si>
  <si>
    <t>Estudios sobre liderazgo y comportamiento organizacional.</t>
  </si>
  <si>
    <t>Análisis de políticas públicas.</t>
  </si>
  <si>
    <t>Estudios sobre sostenibilidad financiera en comunidades.</t>
  </si>
  <si>
    <t>Educación intercultural para todas y todos.</t>
  </si>
  <si>
    <t>Bienestar y derechos humanos.</t>
  </si>
  <si>
    <t>Pobreza e intersección de las desigualdades.</t>
  </si>
  <si>
    <t>Educación en derechos humanos.</t>
  </si>
  <si>
    <t>Estudios sobre globalización.</t>
  </si>
  <si>
    <t>Ciencias de los datos y nuevos paradigmas científicos.</t>
  </si>
  <si>
    <t>Teoría de la innovación social y desarrollo de modelos estratégicos para medir el impacto de la innovación social.</t>
  </si>
  <si>
    <t>Educación superior intercultural.</t>
  </si>
  <si>
    <t>Estudios sobre la corrupción, sus efectos y prevención.</t>
  </si>
  <si>
    <t>Empoderamiento y trabajo.</t>
  </si>
  <si>
    <t>Estudios sobre derechos de las personas con discapacidad.</t>
  </si>
  <si>
    <t>Estudios sobre ética global y su relación con la biotecnología, la salud, la economía, los derechos humanos, la informática, entre otros temas.</t>
  </si>
  <si>
    <t>Innovación tecnológica y cambio social.</t>
  </si>
  <si>
    <t>Estudios sobre el impacto de la ciencia en valores sociales (calidad de vida, la inclusión social, la solidaridad, la participación ciudadana, la calidad medioambiental, la atención sanitaria, la eficiencia de los servicios públicos, o el nivel educativo de una sociedad, entre otros).</t>
  </si>
  <si>
    <t>Desescolarización de la investigación educativa y revisión de la desigualdad etnocentrista.</t>
  </si>
  <si>
    <t>Globalización, conflictos y seguridad.</t>
  </si>
  <si>
    <t>Estudios sobre erradicación de la violencia.</t>
  </si>
  <si>
    <t>Promoción y protección del espacio cívico.</t>
  </si>
  <si>
    <t>Estudios sobre habilidades no-congnitivas y socioemocionales para el desarrollo personal.</t>
  </si>
  <si>
    <t>Desarrollo de habilidades digitales y uso responsable de las tecnologías de la información y comunicación.</t>
  </si>
  <si>
    <t>Desarrollo de soluciones innovadoras para resolver problemáticas sociales desde la comunidad misma.</t>
  </si>
  <si>
    <t>Investigación en educación intercultural, de la ética, la interseccionalidad, del compromiso social, político, comunitario, de las metodologías extractivistas, entre otras.</t>
  </si>
  <si>
    <t>Bienestar de la población en indicadores clave: ingreso, alimentación, salud, educación, seguridad, vivienda, movilidad y justicia.</t>
  </si>
  <si>
    <t>Estudios sobre la urbanización y los derechos humanos.</t>
  </si>
  <si>
    <t>Estudios sobre la paz, migración y pobreza.</t>
  </si>
  <si>
    <t>Indicador 18: Ejemplo de tipos de acciones de gestión relacionadas con los criterios del SEAES</t>
  </si>
  <si>
    <t>Los ejemplos en esta tabla se refieren a tipos de acciones (realizadas por las IES) que estarían vinculadas con los criterios del SEAES. Estos ejemplos no son limitativos, cualquier acción que las IES consideren que también aportan al fortalecimiento de los criterios, deben ser consideradas.</t>
  </si>
  <si>
    <t> </t>
  </si>
  <si>
    <t>Acciones de gestión en general que incorporan los criterios del SEAES</t>
  </si>
  <si>
    <t>Promueve un clima laborar positivo para el desarrollo óptimo de las actividades académicas y administrativas.</t>
  </si>
  <si>
    <t>La comisión o instancia institucional orientada a resolver y promover la equidad social y de género cuenta con los medios para lograr su propósito.</t>
  </si>
  <si>
    <t>Apoyo a grupos vulnerables dentro de la comunidad educativa, en particular a personas con discapacidad.</t>
  </si>
  <si>
    <t>Diseño de espacios y medios de difusión de las metas y objetivos institucionales asociados a la excelencia.</t>
  </si>
  <si>
    <t>Eventos de difusión de las principales innovaciones científicas, tecnológicas y de las humanidades</t>
  </si>
  <si>
    <t>Convenios para colaborar con asociaciones sociales y gubernamentales para la promoción de proyectos de innovación social.</t>
  </si>
  <si>
    <t>Enfoque de gestión cultural que promueva la interculturalidad.</t>
  </si>
  <si>
    <t>Lleva a cabo procesos de gestión interna sostenibles en temas de agua, energía, ahorro de papel, movilidad, espacios, desechos, entre otros.</t>
  </si>
  <si>
    <t>Convenios con centros de desarrollo infantil o estancias especializadas.</t>
  </si>
  <si>
    <t>Prácticas de difusión, promoción y logros de las políticas de inclusión institucionales</t>
  </si>
  <si>
    <t>Gestión de recursos humanos y materiales necesarios para alcanzar los propósitos formativos.</t>
  </si>
  <si>
    <t>Gestión de recursos humanos y tecnológicos para la digitalización.</t>
  </si>
  <si>
    <t>Impulso a proyectos de voluntariado estudiantil.</t>
  </si>
  <si>
    <t>Facilidades para la realización de proyectos y actividades orientadas al encuentro, diálogo y convivencia entre distintas culturas, así como con las comunidades y los pueblos originarios.</t>
  </si>
  <si>
    <t>Implementación de un conjunto de técnicas, instrumentos y procedimientos en el manejo de los recursos humanos, materiales, económicos y tecnológicos para el desarrollo de la actividad académica y administrativa, acorde con su compromiso con la responsabilidad social.</t>
  </si>
  <si>
    <t>Aplica criterios de equidad y perspectiva de género en la toma de decisiones cotidianas.</t>
  </si>
  <si>
    <t>Desarrollo de sistemas escolares que permitan reconocer la diversidad.</t>
  </si>
  <si>
    <t>Actividades de inducción y atención a estudiantes destacados.</t>
  </si>
  <si>
    <t>Apoyo al uso educativo innovador de las tecnologías digitales en la gestión.</t>
  </si>
  <si>
    <t>Difusión social de proyectos exitosos de innovación social</t>
  </si>
  <si>
    <t>Facilidades para convenios que permitan a la comunidad realizar una movilidad con el fin de generar un encuentro con distintas culturas</t>
  </si>
  <si>
    <t>Dentro de la comunidad educativa, sus miembros son considerados y tratados con criterios de igualdad.</t>
  </si>
  <si>
    <t>Procesos escolares adaptados a las diferentes capacidades, desde la admisión hasta la titulación.</t>
  </si>
  <si>
    <t>Equipamiento e infraestructura acorde con los propósitos formativos.</t>
  </si>
  <si>
    <t>Gestión de recursos para investigación por medios diversos e innovadores.</t>
  </si>
  <si>
    <t>Modelos de gestión y administración de recursos que facilitan la realización de proyectos de innovación social.</t>
  </si>
  <si>
    <t>Promoción de espacios para la vinculación de distintos saberes.</t>
  </si>
  <si>
    <t>Se toman en cuenta las opiniones por igual de la comunidad educativa para la toma de decisiones de la gestión.</t>
  </si>
  <si>
    <t>Uso de sistemas de comunicación como medios de inclusión (por ejemplo, sistema Braille).</t>
  </si>
  <si>
    <t>Herramientas prácticas, guías y manuales de procedimientos dirigidos a la excelencia.</t>
  </si>
  <si>
    <t>Diseño y acceso a sistemas de información para la gestión.</t>
  </si>
  <si>
    <t>Promoción y difusión de las experiencias exitosas de innovación social, en forma interna y externa.</t>
  </si>
  <si>
    <t>Promoción del uso de las distintas lenguas nacionales reconociendo y atendiendo la complejidad de la diversidad lingüística de la región.</t>
  </si>
  <si>
    <t>Las condiciones laborales contienen perspectiva de género y de equidad social.</t>
  </si>
  <si>
    <t>Procesos de gestión colegiados, participativos e incluyentes.</t>
  </si>
  <si>
    <t>Promoción del arraigo de las y los estudiantes en sus comunidades de origen</t>
  </si>
  <si>
    <t>Indicadores 19 y 20: Ejemplo de tipos de acciones previstas en los planes y programas de desarrollo institucional que incorporan los criterios del SEAES</t>
  </si>
  <si>
    <t>Los ejemplos en esta tabla se refieren a tipos de acciones especificadas en planes y programas institucionales que estarían vinculadas con los criterios del SEAES. Estos ejemplos no son limitativos, cualquier acción que las IES consideren que también aportan al fortalecimiento de los criterios, deben ser consideradas.</t>
  </si>
  <si>
    <t xml:space="preserve">Acciones previstas en los planes y programas de desarrollo institucional   </t>
  </si>
  <si>
    <t>Desarrollo de proyectos dirigidos a fortalecer el tejido social, la convivencia armónica y la transformación social.</t>
  </si>
  <si>
    <t>Establecimiento de protocolos institucionales de prevención, atención y erradicación de la violencia de género y la discriminación.</t>
  </si>
  <si>
    <t>Desarrollo de programas educativos adaptados a las necesidades en función de aprendizajes diversificados, incluyendo personas con discapacidad.</t>
  </si>
  <si>
    <t>Establecimiento de un modelo educativo que se aplica transversalemente que contiene políticas, estrategias y herramientas para la formación integral.</t>
  </si>
  <si>
    <t>Diseño de estrategias de vanguardia educativa que incorporan la innovación, el cambio y la visión de futuro como motor para alcanzar su misión social.</t>
  </si>
  <si>
    <t>Definición de políticas para la promoción y apoyo de proyectos de colaboración con iniciativas sociales.</t>
  </si>
  <si>
    <t>Promoción de la reflexión crítica y proyectos que incorporen criterios de interculturalidad en sus objetivos.</t>
  </si>
  <si>
    <t xml:space="preserve">Inclusión de los temas de la agenda 2030 en sus propios planes y programas de desarrollo.  </t>
  </si>
  <si>
    <t>Establecimiento de criterios de paridad de género en algunos de sus componentes.</t>
  </si>
  <si>
    <t>Establecimiento de programas institucionales de acompañamiento y apoyo a estudiantes en condiciones de discapacidad, marginación o alta vulnerabilidad.</t>
  </si>
  <si>
    <t>Cuenta con programas para el desarrollo de la capacidad de discernimiento ético-valoral.</t>
  </si>
  <si>
    <t>Definición de proyectos y programas que contengan nuevos paradigmas e innovaciones (científicos, tecnológicos, educativos)</t>
  </si>
  <si>
    <t>Apoyo a proyectos de innovación social que beneficien a diferentes actores sociales en contextos de vulnerabilidad.</t>
  </si>
  <si>
    <t>Realización de diagnósticos socioterritoriales colaborativos con las comunidades de las regiones en donde se impacta</t>
  </si>
  <si>
    <t>Creación de espacios institucionales para la expresión de voces diversas y representativas de distintos espacios sociales.</t>
  </si>
  <si>
    <t>Aplicación de la perspectiva de género de manera transversal en el diseño de programas educativos, proyectos de investigación y actividades de extensión.</t>
  </si>
  <si>
    <t>Apoyo a programas que promuevan estrategias de inclusión educativa.</t>
  </si>
  <si>
    <t>Fundamentación de los planes de desarrollo institucionales en el marco de los principales desafiós del contexto.</t>
  </si>
  <si>
    <t>Promoción de la educación continua en temas y áreas profesionales que emergen como respuesta a los principales desafíos del presente y del futuro.</t>
  </si>
  <si>
    <t>Apoyo a proyectos como incubadoras sociales, emprendimientos sociales y voluntariados estudiantiles.</t>
  </si>
  <si>
    <t>Establecimiento de programas de becas y apoyos para estudiantes indígenas.</t>
  </si>
  <si>
    <t>Concepción de la vinculación social como componentes fundamentales de los programas educativos.</t>
  </si>
  <si>
    <t>Definición de políticas para el uso de leguaje de género en sus documentos (normas, reglamentos, códigos, manuales, códigos).</t>
  </si>
  <si>
    <t>Diseño y promoción de espacios y actividades institucionales que promueven la inclusión (académicos, deportivos, artísticos, entre otros).</t>
  </si>
  <si>
    <t>Apoyo a proyectos cuyos objetivos sean similares a las metas asociadas a la excelencia.</t>
  </si>
  <si>
    <t>Definición de políticas donde la institución se asume explícitamente como fuerza de transformación social.</t>
  </si>
  <si>
    <t>Definición de la innovación social de como un componente de la misión o visión institucional.</t>
  </si>
  <si>
    <t>Definición explícita de la interculturalidad como uno de los valores o principios fundamentales de la institución.</t>
  </si>
  <si>
    <t>Inclusión explícita del compromiso con  la responsabilidad social, proponiendo e implementando soluciones a problemáticas que contribuyan al desarrollo regional y nacional.</t>
  </si>
  <si>
    <t>Inclusión de la equidad como uno de los valores o principios fundamentales de la institución.</t>
  </si>
  <si>
    <t>Definición de estrategias de inclusión de mediano y largo plazo que contemplan la competencia, singularidad, vínculos y participación de las personas.</t>
  </si>
  <si>
    <t>Desarrollo de estrategias que promueven el desarrollo personal y profesional.</t>
  </si>
  <si>
    <t>Participación dentro del sistema educativo nacional y colaboración con otras instituciones en torno a los principales desafíos de la educación superior (compartiendo buenas prácticas, entre otras).</t>
  </si>
  <si>
    <t>Promoción de espacios de diálogo con actores sociales externos relevantes para el desarrollo de proyectos comunes orientados al cambio social.</t>
  </si>
  <si>
    <t>Previsión de políticas para la preservación de la diversidad lingüística local, de acuerdo al contexto institucional.</t>
  </si>
  <si>
    <t>Lleva a cabo un gestión socialmente responsable de cuidado del medio ambiente.</t>
  </si>
  <si>
    <t>Inclusión explícita de la equidad de género como un componente de su misión o visión institucional.</t>
  </si>
  <si>
    <t>Definición de políticas para la búsqueda de la excelencia como uno de los valores o principios fundamentales de la institución.</t>
  </si>
  <si>
    <t>Definición de estrategias para promover actitudes interculturales en el aula y en la sociedad.</t>
  </si>
  <si>
    <t>Desarrollo de acciones de promoción de la integridad académica.</t>
  </si>
  <si>
    <t>Realización de acciones colegiadas para promover el conocimiento que aportan las comunidades originarias en la formación del estudiantad</t>
  </si>
  <si>
    <t>Ámbito 1: Formación profesional
Indicador 1. Incorporación de los rasgos formativos relacionados con cada uno de los criterios del SEAES en el perfil de egreso del programa educativo</t>
  </si>
  <si>
    <r>
      <t>Sugerencia: En la hoja "</t>
    </r>
    <r>
      <rPr>
        <b/>
        <sz val="12"/>
        <color rgb="FFFF0000"/>
        <rFont val="Montserrat Regular"/>
      </rPr>
      <t>Rasgos y Ejemplos</t>
    </r>
    <r>
      <rPr>
        <sz val="12"/>
        <color rgb="FFFF0000"/>
        <rFont val="Montserrat Regular"/>
      </rPr>
      <t>" se incluyen los rasgos formativos para la identificación de los rasgos del perfil de egreso por cada criterio del SEAES.  En caso de tener un desglose propio, cada institución puede seguirlos agregando a este archivo una hoja similar con sus propios ejemplos ilustrativos.</t>
    </r>
  </si>
  <si>
    <t>Ir a ejemplos</t>
  </si>
  <si>
    <t>Tabla 1a</t>
  </si>
  <si>
    <t>Entidad</t>
  </si>
  <si>
    <t>Institución</t>
  </si>
  <si>
    <t>Nivel educativo</t>
  </si>
  <si>
    <t>TOTAL DE PROGRAMAS</t>
  </si>
  <si>
    <t>Compromiso con la Responsabilidad Social</t>
  </si>
  <si>
    <t>Equidad Social y de Género</t>
  </si>
  <si>
    <t>Innovación Social</t>
  </si>
  <si>
    <t>Comentarios</t>
  </si>
  <si>
    <t>Estado de México y CDMX</t>
  </si>
  <si>
    <t>Universidad Anáhuac México</t>
  </si>
  <si>
    <t>2023-2024
(Información vigente al cierre del ciclo escolar)</t>
  </si>
  <si>
    <t>TSU</t>
  </si>
  <si>
    <t>Licenciatura</t>
  </si>
  <si>
    <t>Especialidad</t>
  </si>
  <si>
    <t>Maestría</t>
  </si>
  <si>
    <t>Doctorado</t>
  </si>
  <si>
    <t>Tabla 1b</t>
  </si>
  <si>
    <t>2023-2024</t>
  </si>
  <si>
    <t xml:space="preserve"> </t>
  </si>
  <si>
    <t>Ámbito 1: Formación profesional
2. Existencia de mecanismos para evaluar sistemáticamente la formación de los rasgos del perfil de egreso relacionados con los criterios del SEAES en el programa educativo</t>
  </si>
  <si>
    <r>
      <t>Sugerencia: En la hoja "</t>
    </r>
    <r>
      <rPr>
        <b/>
        <sz val="12"/>
        <color rgb="FFFF0000"/>
        <rFont val="Montserrat Regular"/>
      </rPr>
      <t>Rasgos y Ejemplo</t>
    </r>
    <r>
      <rPr>
        <sz val="12"/>
        <color rgb="FFFF0000"/>
        <rFont val="Montserrat Regular"/>
      </rPr>
      <t>s" se incluyen los rasgos formativos para la identificación de los rasgos del perfil de egreso por cada criterio del SEAES que pueden servir como referencia. En caso de tener un desglose propio, cada institución puede seguirlos agregando a este archivo una hoja similar con sus propios ejemplos ilustrativos.</t>
    </r>
  </si>
  <si>
    <t>Tabla 2a</t>
  </si>
  <si>
    <t>Tabla 2b</t>
  </si>
  <si>
    <t xml:space="preserve">Ámbito 1: Formación profesional
Indicador 3. Si la respuesta al indicador 2 es positiva: Tipo de evaluación que se utiliza para evaluar sistemáticamente el grado en que se logra formar los rasgos del perfil de egreso </t>
  </si>
  <si>
    <r>
      <t>Sugerencia: En la hoja "</t>
    </r>
    <r>
      <rPr>
        <b/>
        <sz val="12"/>
        <color rgb="FFFF0000"/>
        <rFont val="Montserrat Regular"/>
      </rPr>
      <t>Rasgos y Ejemplos</t>
    </r>
    <r>
      <rPr>
        <sz val="12"/>
        <color rgb="FFFF0000"/>
        <rFont val="Montserrat Regular"/>
      </rPr>
      <t>" se incluyen los rasgos formativos para la identificación de los rasgos del perfil de egreso por cada criterio del SEAES que pueden servir como referencia.  En caso de tener un desglose propio, cada institución puede seguirlos agregando a este archivo una hoja similar con sus propios ejemplos ilustrativos.</t>
    </r>
  </si>
  <si>
    <t>Tabla 3a</t>
  </si>
  <si>
    <t>a) Forman parte de las prácticas de evaluación en las etapas terminales del currículum, es decir, se llevan a cabo dentro de los cursos, materias, módulos, y demás unidades de organización de los aprendizajes</t>
  </si>
  <si>
    <t>b) Son evaluaciones internas, realizadas por el propio programa o por la institución, pero no forman parte de los cursos, materias y demás unidades de organización de los aprendizajes dentro del currículum</t>
  </si>
  <si>
    <t>c) Son evaluaciones externas, por ejemplo, evaluaciones del logro de los rasgos del perfil de egreso que llevan a cabo instancias que realizan exámenes nacionales</t>
  </si>
  <si>
    <t>Tabla 3b</t>
  </si>
  <si>
    <t>Evaluaciones dentro del currículum</t>
  </si>
  <si>
    <t>Evaluaciones del programa o la IES</t>
  </si>
  <si>
    <t>Evaluaciones externas</t>
  </si>
  <si>
    <t>Ámbito 1: Formación profesional
Indicador 4. Si la respuesta al indicador 2 es positiva: porcentaje de estudiantes egresados por programa educativo que demostraron haber adquirido la formación prevista en el perfil de egreso, es decir, los principales rasgos o características que identifican a cada uno de los criterios</t>
  </si>
  <si>
    <t>Tabla 4a</t>
  </si>
  <si>
    <t>TOTAL DE EGRESADOS</t>
  </si>
  <si>
    <t>No se cuenta con los datos confiables</t>
  </si>
  <si>
    <t>Tabla 4b</t>
  </si>
  <si>
    <t>Ámbito 2: Profesionalización de la docencia
Indicador 5. Composición porcentual de la planta académica del programa educativo en función de los criterios de equidad social y de género, inclusión e interculturalidad</t>
  </si>
  <si>
    <t>Tabla 5a</t>
  </si>
  <si>
    <t>Planta académica</t>
  </si>
  <si>
    <t>TOTAL DE PLANTA ACADÉMICA</t>
  </si>
  <si>
    <t>Mujeres</t>
  </si>
  <si>
    <t>Hombres</t>
  </si>
  <si>
    <t>Otras autoadscripciones sexogenéricas</t>
  </si>
  <si>
    <t>Personas con discapacidad (motriz, visual, auditiva, cognitiva, trastorno conductual u otro)</t>
  </si>
  <si>
    <t>Personas sin discapacidad (motriz, visual, auditiva, cognitiva, trastorno conductual u otro)</t>
  </si>
  <si>
    <t>Personas que se autoidentifican como indígenas, afromexicanas, migrantes u otra identidad cultural</t>
  </si>
  <si>
    <t>Personas que no se autoidentifican como indígenas, afromexicanas, migrantes u otra identidad cultural</t>
  </si>
  <si>
    <t>Docentes, investigadores</t>
  </si>
  <si>
    <t>No disponible</t>
  </si>
  <si>
    <t>Tabla 5b</t>
  </si>
  <si>
    <t>Personas con discapacidad</t>
  </si>
  <si>
    <t>Personas sin discapacidad</t>
  </si>
  <si>
    <t>Ámbito 2: Profesionalización de la docencia
Indicador 6. Porcentaje de profesores y profesoras del programa educativo, que participaron en acciones de profesionalización de la docencia encaminadas a reforzar cada uno de los criterios del SEAES</t>
  </si>
  <si>
    <r>
      <t>Sugerencia: En la hoja "</t>
    </r>
    <r>
      <rPr>
        <b/>
        <sz val="12"/>
        <color rgb="FFFF0000"/>
        <rFont val="Montserrat Regular"/>
      </rPr>
      <t>Rasgos y Ejemplos</t>
    </r>
    <r>
      <rPr>
        <sz val="12"/>
        <color rgb="FFFF0000"/>
        <rFont val="Montserrat Regular"/>
      </rPr>
      <t>" se incluyen ejemplos de tipos de acciones de profesionalización por cada criterio del SEAES que pueden servir como referencia.  En caso de tener un desglose propio, cada institución puede seguirlos agregando a este archivo una hoja similar con sus propios ejemplos ilustrativos.</t>
    </r>
  </si>
  <si>
    <t>Tabla 6a</t>
  </si>
  <si>
    <t>Planta docente</t>
  </si>
  <si>
    <t>TOTAL DE DOCENTES</t>
  </si>
  <si>
    <t>Docentes</t>
  </si>
  <si>
    <t>Tabla 6b</t>
  </si>
  <si>
    <t>Ámbito 2: Profesionalización de la docencia
Indicador 7. Porcentaje de profesores y profesoras del programa educativo que participan en proyectos de innovación pedagógica, educativa y disciplinar relacionados con los criterios del SEAES</t>
  </si>
  <si>
    <r>
      <t>Sugerencia: En la hoja "</t>
    </r>
    <r>
      <rPr>
        <b/>
        <sz val="12"/>
        <color rgb="FFFF0000"/>
        <rFont val="Montserrat Regular"/>
      </rPr>
      <t xml:space="preserve">Rasgos y Ejemplos" </t>
    </r>
    <r>
      <rPr>
        <sz val="12"/>
        <color rgb="FFFF0000"/>
        <rFont val="Montserrat Regular"/>
      </rPr>
      <t>se incluyen ejemplos de tipos de proyectos de innovación pedagógica, educativa y disciplinar relacionados con criterios del SEAES que pueden servir como referencia.  En caso de tener un desglose propio, cada institución puede seguirlos agregando a este archivo una hoja similar con sus propios ejemplos ilustrativos.</t>
    </r>
  </si>
  <si>
    <t>Tabla 7a</t>
  </si>
  <si>
    <t>Tabla 7b</t>
  </si>
  <si>
    <t>Ámbitos: 3. Programas de licenciatura y TSU; 4. Programas de investigación y posgrado
Indicador 8. Composición porcentual de la población escolar en función de los criterios de equidad social y de género, inclusión e interculturalidad</t>
  </si>
  <si>
    <t>Tabla 8a</t>
  </si>
  <si>
    <t>TOTAL DE ESTUDIANTES</t>
  </si>
  <si>
    <t>Ciudad de México</t>
  </si>
  <si>
    <t>Tabla 8b</t>
  </si>
  <si>
    <t>Ámbitos: 3. Programas de licenciatura y TSU; 4. Programas de investigación y posgrado
Indicador 9. Trayectorias escolares en función de los criterios de equidad social y de género, inclusión e interculturalidad (tasas de ingreso, permanencia, abandono, rezago, reprobación, egreso y titulación)</t>
  </si>
  <si>
    <t>Tabla 9a1 - General</t>
  </si>
  <si>
    <t>Periodo ingreso cohorte</t>
  </si>
  <si>
    <t>POBLACIÓN ESCOLAR 2023-2024</t>
  </si>
  <si>
    <t>Aspirantes</t>
  </si>
  <si>
    <t>Ingreso cohorte</t>
  </si>
  <si>
    <t>Permanencia</t>
  </si>
  <si>
    <t>Abandono</t>
  </si>
  <si>
    <t>Reprobación</t>
  </si>
  <si>
    <t>Egreso</t>
  </si>
  <si>
    <t>Titulación</t>
  </si>
  <si>
    <t>Tabla 9b1 - General</t>
  </si>
  <si>
    <t>Tabla 9a2 - Equidad social y de género</t>
  </si>
  <si>
    <t>Reprobación 2023-2024
(Información vigente al cierre del ciclo escolar)</t>
  </si>
  <si>
    <t>Tabla 9b2 - Equidad social y de género</t>
  </si>
  <si>
    <t>Ingreso - mujeres</t>
  </si>
  <si>
    <t>Ingreso - hombres</t>
  </si>
  <si>
    <t>Ingreso - otras autoadscripciones sexogenéricas</t>
  </si>
  <si>
    <t>Permanencia - mujeres</t>
  </si>
  <si>
    <t>Permanencia - hombres</t>
  </si>
  <si>
    <t>Permanencia - otras autoadscripciones sexogenéricas</t>
  </si>
  <si>
    <t>Abandono - mujeres</t>
  </si>
  <si>
    <t>Abandono - hombres</t>
  </si>
  <si>
    <t>Abandono - otras autoadscripciones sexogenéricas</t>
  </si>
  <si>
    <t>Reprobación - mujeres</t>
  </si>
  <si>
    <t>Reprobación - hombres</t>
  </si>
  <si>
    <t>Reprobación - otras autoadscripciones sexogenéricas</t>
  </si>
  <si>
    <t>Egreso - mujeres</t>
  </si>
  <si>
    <t>Egreso - hombres</t>
  </si>
  <si>
    <t>Egreso - otras autoadscripciones sexogenéricas</t>
  </si>
  <si>
    <t>Titulación -mujeres</t>
  </si>
  <si>
    <t>Titulación - hombres</t>
  </si>
  <si>
    <t>Titulación - otras autoadscripciones sexogenéricas</t>
  </si>
  <si>
    <t>Tabla 9a3 - Inclusión</t>
  </si>
  <si>
    <t>Personas con discapacidad (motriz, visual, auditiva, cognitiva, trastorno conductual u otra)</t>
  </si>
  <si>
    <t>Personas sin discapacidad (motriz, visual, auditiva, cognitiva, trastorno conductual u otra)</t>
  </si>
  <si>
    <r>
      <t xml:space="preserve">(Número de </t>
    </r>
    <r>
      <rPr>
        <b/>
        <sz val="12"/>
        <color theme="1"/>
        <rFont val="Montserrat Regular"/>
      </rPr>
      <t>estudiantes con alguna discapacidad que ingresaron</t>
    </r>
    <r>
      <rPr>
        <sz val="12"/>
        <color theme="1"/>
        <rFont val="Montserrat Regular"/>
      </rPr>
      <t>)</t>
    </r>
  </si>
  <si>
    <r>
      <t xml:space="preserve">(Número de </t>
    </r>
    <r>
      <rPr>
        <b/>
        <sz val="12"/>
        <color theme="1"/>
        <rFont val="Montserrat Regular"/>
      </rPr>
      <t>estudiantes con alguna discapacidad que concluyeron todas las unidades curriculares del plan académico</t>
    </r>
    <r>
      <rPr>
        <sz val="12"/>
        <color theme="1"/>
        <rFont val="Montserrat Regular"/>
      </rPr>
      <t>)</t>
    </r>
  </si>
  <si>
    <r>
      <t xml:space="preserve">(Número de </t>
    </r>
    <r>
      <rPr>
        <b/>
        <sz val="12"/>
        <color theme="1"/>
        <rFont val="Montserrat Regular"/>
      </rPr>
      <t>estudiantes con alguna discapacidad que no concluyeron todas las unidades curriculares del plan académico</t>
    </r>
    <r>
      <rPr>
        <sz val="12"/>
        <color theme="1"/>
        <rFont val="Montserrat Regular"/>
      </rPr>
      <t>)</t>
    </r>
  </si>
  <si>
    <r>
      <t xml:space="preserve">(Número de </t>
    </r>
    <r>
      <rPr>
        <b/>
        <sz val="12"/>
        <color theme="1"/>
        <rFont val="Montserrat Regular"/>
      </rPr>
      <t>estudiantes con alguna discapacidad que no aprobaron alguna de las unidades curriculares en el ciclo 2023-2024</t>
    </r>
    <r>
      <rPr>
        <sz val="12"/>
        <color theme="1"/>
        <rFont val="Montserrat Regular"/>
      </rPr>
      <t>)</t>
    </r>
  </si>
  <si>
    <r>
      <t xml:space="preserve">(Número de </t>
    </r>
    <r>
      <rPr>
        <b/>
        <sz val="12"/>
        <color theme="1"/>
        <rFont val="Montserrat Regular"/>
      </rPr>
      <t>estudiantes con alguna discapacidad que concluyeron los requisitos del plan académico y normativos</t>
    </r>
    <r>
      <rPr>
        <sz val="12"/>
        <color theme="1"/>
        <rFont val="Montserrat Regular"/>
      </rPr>
      <t>)</t>
    </r>
  </si>
  <si>
    <r>
      <t xml:space="preserve">(Número de </t>
    </r>
    <r>
      <rPr>
        <b/>
        <sz val="12"/>
        <color theme="1"/>
        <rFont val="Montserrat Regular"/>
      </rPr>
      <t>estudiantes con alguna discapacidad que se titularon</t>
    </r>
    <r>
      <rPr>
        <sz val="12"/>
        <color theme="1"/>
        <rFont val="Montserrat Regular"/>
      </rPr>
      <t>)</t>
    </r>
  </si>
  <si>
    <t>Tabla 9b3 - Inclusión</t>
  </si>
  <si>
    <t>Ingreso - 
personas con discapacidad</t>
  </si>
  <si>
    <t>Ingreso - 
personas sin discapacidad</t>
  </si>
  <si>
    <t>Permanencia - 
personas con discapacidad</t>
  </si>
  <si>
    <t>Permanencia - 
personas sin discapacidad</t>
  </si>
  <si>
    <t>Abandono - 
personas con discapacidad</t>
  </si>
  <si>
    <t>Abandono - 
personas sin discapacidad</t>
  </si>
  <si>
    <t>Reprobación - 
personas con discapacidad</t>
  </si>
  <si>
    <t>Reprobación - 
personas sin discapacidad</t>
  </si>
  <si>
    <t>Egreso - 
personas con discapacidad</t>
  </si>
  <si>
    <t>Egreso - 
personas sin discapacidad</t>
  </si>
  <si>
    <t>Titulación - 
personas con discapacidad</t>
  </si>
  <si>
    <t>Titulación - 
personas sin discapacidad</t>
  </si>
  <si>
    <t>Tabla 9a4 - Interculturalidad</t>
  </si>
  <si>
    <r>
      <t xml:space="preserve">(Número de </t>
    </r>
    <r>
      <rPr>
        <b/>
        <sz val="12"/>
        <color theme="1"/>
        <rFont val="Montserrat Regular"/>
      </rPr>
      <t>estudiantes  que se autoidentifican como indígenas, afromexicanas, migrantes u otra identidad cultural que ingresaron</t>
    </r>
    <r>
      <rPr>
        <sz val="12"/>
        <color theme="1"/>
        <rFont val="Montserrat Regular"/>
      </rPr>
      <t>)</t>
    </r>
  </si>
  <si>
    <r>
      <t xml:space="preserve">(Número de estudiantes </t>
    </r>
    <r>
      <rPr>
        <b/>
        <sz val="12"/>
        <color theme="1"/>
        <rFont val="Montserrat Regular"/>
      </rPr>
      <t>que se autoidentifican como indígenas, afromexicanas, migrantes u otra identidad cultural que concluyeron el último periodo de estudios</t>
    </r>
    <r>
      <rPr>
        <sz val="12"/>
        <color theme="1"/>
        <rFont val="Montserrat Regular"/>
      </rPr>
      <t>)</t>
    </r>
  </si>
  <si>
    <r>
      <t xml:space="preserve">(Número de </t>
    </r>
    <r>
      <rPr>
        <b/>
        <sz val="12"/>
        <color theme="1"/>
        <rFont val="Montserrat Regular"/>
      </rPr>
      <t>estudiantes que se autoidentifican como indígenas, afromexicanas, migrantes u otra identidad cultural que no concluyeron todas las unidades curriculares del plan académico</t>
    </r>
    <r>
      <rPr>
        <sz val="12"/>
        <color theme="1"/>
        <rFont val="Montserrat Regular"/>
      </rPr>
      <t>)</t>
    </r>
  </si>
  <si>
    <r>
      <t xml:space="preserve">(Número de </t>
    </r>
    <r>
      <rPr>
        <b/>
        <sz val="12"/>
        <color theme="1"/>
        <rFont val="Montserrat Regular"/>
      </rPr>
      <t>estudiantes que se autoidentifican como indígenas, afromexicanas, migrantes u otra identidad cultural que no aprobaron alguna de las unidades curriculares en el ciclo 2023-2024</t>
    </r>
    <r>
      <rPr>
        <sz val="12"/>
        <color theme="1"/>
        <rFont val="Montserrat Regular"/>
      </rPr>
      <t>)</t>
    </r>
  </si>
  <si>
    <r>
      <t xml:space="preserve">(Número de </t>
    </r>
    <r>
      <rPr>
        <b/>
        <sz val="12"/>
        <color theme="1"/>
        <rFont val="Montserrat Regular"/>
      </rPr>
      <t>estudiantes que se autoidentifican como indígenas, afromexicanas, migrantes u otra identidad cultural que concluyeron los requisitos del plan académico y normativos</t>
    </r>
    <r>
      <rPr>
        <sz val="12"/>
        <color theme="1"/>
        <rFont val="Montserrat Regular"/>
      </rPr>
      <t>)</t>
    </r>
  </si>
  <si>
    <r>
      <t xml:space="preserve">(Número de </t>
    </r>
    <r>
      <rPr>
        <b/>
        <sz val="12"/>
        <color theme="1"/>
        <rFont val="Montserrat Regular"/>
      </rPr>
      <t>estudiantes que se autoidentifican como indígenas, afromexicanas, migrantes u otra identidad cultural que se titularon</t>
    </r>
    <r>
      <rPr>
        <sz val="12"/>
        <color theme="1"/>
        <rFont val="Montserrat Regular"/>
      </rPr>
      <t>)</t>
    </r>
  </si>
  <si>
    <t>Tabla 9b4 - Interculturalidad</t>
  </si>
  <si>
    <t>Ingreso - 
Personas que se autoidentifican como indígenas, afromexicanas, migrantes u otra identidad cultural</t>
  </si>
  <si>
    <t>Ingreso - 
Personas que no se autoidentifican como indígenas, afromexicanas, migrantes u otra identidad cultural</t>
  </si>
  <si>
    <t>Permanencia - 
Personas que se autoidentifican como indígenas, afromexicanas, migrantes u otra identidad cultural</t>
  </si>
  <si>
    <t>Permanencia - 
Personas que no se autoidentifican como indígenas, afromexicanas, migrantes u otra identidad cultural</t>
  </si>
  <si>
    <t>Abandono - 
Personas que se autoidentifican como indígenas, afromexicanas, migrantes u otra identidad cultural</t>
  </si>
  <si>
    <t>Abandono - 
Personas que no se autoidentifican como indígenas, afromexicanas, migrantes u otra identidad cultural</t>
  </si>
  <si>
    <t>Reprobación - 
Personas que se autoidentifican como indígenas, afromexicanas, migrantes u otra identidad cultural</t>
  </si>
  <si>
    <t>Reprobación - 
Personas que no se autoidentifican como indígenas, afromexicanas, migrantes u otra identidad cultural</t>
  </si>
  <si>
    <t>Egreso - 
Personas que se autoidentifican como indígenas, afromexicanas, migrantes u otra identidad cultural</t>
  </si>
  <si>
    <t>Egreso - 
Personas que no se autoidentifican como indígenas, afromexicanas, migrantes u otra identidad cultural</t>
  </si>
  <si>
    <t>Titulación - 
Personas que se autoidentifican como indígenas, afromexicanas, migrantes u otra identidad cultural</t>
  </si>
  <si>
    <t>Titulación - 
Personas que no se autoidentifican como indígenas, afromexicanas, migrantes u otra identidad cultural</t>
  </si>
  <si>
    <t>Ámbitos: 3. Programas de licenciatura y TSU; 4. Programas de investigación y posgrado
Indicador 10. Existencia de un diseño curricular que incorpore en forma fundamentada, gradual, transversal e integrada, el desarrollo de aprendizajes relacionados con cada uno de los criterios del SEAES</t>
  </si>
  <si>
    <t>Tabla 10a</t>
  </si>
  <si>
    <t>Tabla 10b</t>
  </si>
  <si>
    <t>Ámbitos: 3. Programas de licenciatura y TSU; 4. Programas de investigación y posgrado
Indicador 11. Porcentaje de unidades de aprendizaje terminales dedicadas a consolidar los rasgos del perfil de egreso, relacionados con los criterios del SEAES</t>
  </si>
  <si>
    <t>Sugerencia: En la hoja "Rasgos y Ejemplos" se incluyen los rasgos formativos para la identificación de los rasgos del perfil de egreso por cada criterio del SEAES.  En caso de tener un desglose propio, cada institución puede seguirlos agregando a este archivo una hoja similar con sus propios ejemplos ilustrativos.</t>
  </si>
  <si>
    <t>Tabla 11a</t>
  </si>
  <si>
    <t>TOTAL DE UNIDADES EN ETAPAS TERMINALES</t>
  </si>
  <si>
    <t>Tabla 11b</t>
  </si>
  <si>
    <t>Ámbitos: 3. Programas de licenciatura y TSU; 4. Programas de investigación y posgrado
Indicador 12. Porcentaje de estudiantes que participan en proyectos de innovación pedagógica, educativa y disciplinar relacionados con los criterios del SEAES</t>
  </si>
  <si>
    <t>Sugerencia: En la hoja "Rasgos y Ejemplos" se incluyen ejemplos de tipos de proyectos de innovación pedagógica, educativa y disciplinar relacionados con criterios del SEAES que pueden servir como referencia. En caso de tener un desglose propio, cada institución puede seguirlos agregando a este archivo una hoja similar con sus propios ejemplos ilustrativos.</t>
  </si>
  <si>
    <t>Tabla 12a</t>
  </si>
  <si>
    <t>Tabla 12b</t>
  </si>
  <si>
    <t>Ámbito 4: Programas de investigación y posgrado 
Indicador 13. Porcentaje de proyectos de investigación que consideraron cada uno de los criterios del SEAES</t>
  </si>
  <si>
    <t>Sugerencia: En la hoja "Rasgos y Ejemplos" se incluyen ejemplos para relacionar el contenido de los proyectos de investigación con los criterios del SEAES, que pueden servir como referencia. En caso de tener un desglose propio, cada institución puede seguirlos agregando a este archivo una hoja similar con sus propios ejemplos ilustrativos.</t>
  </si>
  <si>
    <t>Tabla 13a</t>
  </si>
  <si>
    <t>Investigación</t>
  </si>
  <si>
    <t>TOTAL DE PROYECTOS DE INVESTIGACIÓN</t>
  </si>
  <si>
    <t>Tabla 13b</t>
  </si>
  <si>
    <t>Ámbito 4: Programas de investigación y posgrado 
Indicador 14. Porcentaje de productos de investigación relacionados con los criterios del SEAES</t>
  </si>
  <si>
    <t>Sugerencia: En la hoja "Rasgos y Ejemplos" se incluyen ejemplos para relacionar el contenido de los productos de investigación con los criterios del SEAES, que pueden servir como referencia. En caso de tener un desglose propio, cada institución puede seguirlos agregando a este archivo una hoja similar con sus propios ejemplos ilustrativos.</t>
  </si>
  <si>
    <t>Tabla 14a</t>
  </si>
  <si>
    <t>TOTAL DE PRODUCTOS DE INVESTIGACIÓN</t>
  </si>
  <si>
    <t>Productos de investigación</t>
  </si>
  <si>
    <t>Tabla 14b</t>
  </si>
  <si>
    <t>Ámbito 4: Programas de investigación y posgrado 
Indicador 15. Composición porcentual de integrantes de la planta académica que participan en proyectos de investigación relacionados con los criterios del SEAES</t>
  </si>
  <si>
    <t>Tabla 15a</t>
  </si>
  <si>
    <t>Tabla 15b</t>
  </si>
  <si>
    <t>Ámbito 4: Programas de investigación y posgrado 
Indicador 16. Porcentaje de estudiantes que participan en proyectos de investigación relacionados con los criterios del SEAES</t>
  </si>
  <si>
    <t>Tabla 16a</t>
  </si>
  <si>
    <t>Tabla 16b</t>
  </si>
  <si>
    <t>Población escolar</t>
  </si>
  <si>
    <t>Ámbito 5: Institución/Plantel (docencia, investigación, vinculación y gestión) 
Indicador 17. Composición porcentual del personal directivo y administrativo en general, en función de los criterios de equidad social y de género, inclusión e interculturalidad</t>
  </si>
  <si>
    <t>Tabla 17a</t>
  </si>
  <si>
    <t>Personal de la institución</t>
  </si>
  <si>
    <t>TOTAL DEL PERSONAL</t>
  </si>
  <si>
    <t>Personal directivo</t>
  </si>
  <si>
    <t>Personal administrativo</t>
  </si>
  <si>
    <t>Tabla 17b</t>
  </si>
  <si>
    <t>Ámbito 5: Institución/Plantel (docencia, investigación, vinculación y gestión) 
Indicador 18. Número de iniciativas, servicios y acciones de acompañamiento a los y las estudiantes, de vinculación, de gestión cultural y de gestión en general que incorporan los criterios transversales del SEAES</t>
  </si>
  <si>
    <t>Sugerencia: En la hoja "Rasgos y Ejemplos" se incluyen los ejemplos de iniciativas, servicios y acciones de acompañamiento a los y las estudiantes que consideraron cada uno de los criterios del SEAES que pueden servir como referencia. En caso de tener un desglose propio, cada institución puede seguirlos agregando a este archivo una hoja similar con sus propios ejemplos ilustrativos.</t>
  </si>
  <si>
    <t>Tabla 18a</t>
  </si>
  <si>
    <t>Iniciativas institucionales</t>
  </si>
  <si>
    <t>TOTAL DE INICIATIVAS</t>
  </si>
  <si>
    <t>Acompañamiento estudiantil</t>
  </si>
  <si>
    <t>Vinculación con la comunidad</t>
  </si>
  <si>
    <t>Gestión cultural</t>
  </si>
  <si>
    <t>Gestión institucional</t>
  </si>
  <si>
    <t>Ámbito 5: Institución/Plantel (docencia, investigación, vinculación y gestión) 
Indicador 19. Número de acciones previstas en los planes y programas de desarrollo institucional que impulsan la incorporación de cada uno de los criterios transversales</t>
  </si>
  <si>
    <t>Sugerencia: En la hoja "Rasgos y Ejemplos" se incluyen los ejemplos de tipos de acciones previstas en los planes y programas de desarrollo institucional que impulsan la incorporación de cada uno de los criterios transversales que pueden servir como referencia. En caso de tener un desglose propio, cada institución puede seguirlos agregando a este archivo una hoja similar con sus propios ejemplos ilustrativos.</t>
  </si>
  <si>
    <t>Tabla 19a</t>
  </si>
  <si>
    <t>Planes y programas</t>
  </si>
  <si>
    <t>TOTAL DE ACCIONES</t>
  </si>
  <si>
    <t>Planes y programas de desarrollo institucional</t>
  </si>
  <si>
    <t>A partir de los Planes Operativos Anuales los aspectos que tienen relación con estos criterios</t>
  </si>
  <si>
    <t>Ámbito 5: Institución/Plantel (docencia, investigación, vinculación y gestión) 
Indicador 20. Número de acciones institucionales realizadas para atender y sensibilizar a la comunidad en los temas previstos por los criterios del SEAES</t>
  </si>
  <si>
    <t>Sugerencia: En la hoja "Rasgos y Ejemplos" se incluyen los ejemplos de acciones institucionales realizadas para atender y sensibilizar a la comunidad en los temas previstos por los criterios del SEAES que pueden servir como referencia. En caso de tener un desglose propio, cada institución puede seguirlos agregando a este archivo una hoja similar con sus propios ejemplos ilustrativos.</t>
  </si>
  <si>
    <t>Tabla 20a</t>
  </si>
  <si>
    <t>Acciones de atención y sensibilización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</si>
</sst>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sz val="12"/>
      <color theme="1"/>
      <name val="Calibri"/>
      <family val="2"/>
      <scheme val="minor"/>
    </font>
    <font>
      <sz val="11"/>
      <color theme="1"/>
      <name val="Arial Narrow"/>
      <family val="2"/>
    </font>
    <font>
      <sz val="12"/>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sz val="12"/>
      <color theme="1"/>
      <name val="Montserrat Regular"/>
    </font>
    <font>
      <b/>
      <sz val="14"/>
      <color theme="1"/>
      <name val="Montserrat Regular"/>
    </font>
    <font>
      <b/>
      <sz val="11"/>
      <color theme="1"/>
      <name val="Montserrat Regular"/>
    </font>
    <font>
      <b/>
      <sz val="12"/>
      <color theme="1"/>
      <name val="Montserrat Regular"/>
    </font>
    <font>
      <sz val="12"/>
      <color rgb="FF00B050"/>
      <name val="Montserrat Regular"/>
    </font>
    <font>
      <b/>
      <sz val="12"/>
      <color rgb="FF000000"/>
      <name val="Montserrat Regular"/>
    </font>
    <font>
      <sz val="12"/>
      <color rgb="FF000000"/>
      <name val="Montserrat Regular"/>
    </font>
    <font>
      <b/>
      <sz val="12"/>
      <color rgb="FF3F3F3F"/>
      <name val="Montserrat Regular"/>
    </font>
    <font>
      <sz val="12"/>
      <color rgb="FFC00000"/>
      <name val="Montserrat Regular"/>
    </font>
    <font>
      <b/>
      <u/>
      <sz val="12"/>
      <color theme="10"/>
      <name val="Montserrat Regular"/>
    </font>
    <font>
      <sz val="11"/>
      <color theme="1"/>
      <name val="Montserrat Regular"/>
    </font>
    <font>
      <sz val="12"/>
      <color theme="8" tint="0.39997558519241921"/>
      <name val="Montserrat Regular"/>
    </font>
    <font>
      <sz val="12"/>
      <color rgb="FFFF0000"/>
      <name val="Montserrat Regular"/>
    </font>
    <font>
      <b/>
      <sz val="10"/>
      <color theme="1"/>
      <name val="Montserrat Regular"/>
    </font>
    <font>
      <sz val="10"/>
      <color theme="1"/>
      <name val="Montserrat Regular"/>
    </font>
    <font>
      <b/>
      <sz val="9"/>
      <color rgb="FFFF0000"/>
      <name val="Montserrat Regular"/>
    </font>
    <font>
      <b/>
      <sz val="12"/>
      <color rgb="FFFF0000"/>
      <name val="Montserrat Regular"/>
    </font>
    <font>
      <b/>
      <sz val="12"/>
      <color indexed="8"/>
      <name val="Montserrat Regular"/>
    </font>
    <font>
      <b/>
      <sz val="14"/>
      <color theme="3"/>
      <name val="Montserrat Regular"/>
    </font>
    <font>
      <sz val="12"/>
      <color theme="3"/>
      <name val="Montserrat Regular"/>
    </font>
    <font>
      <sz val="11"/>
      <color rgb="FF000000"/>
      <name val="Montserrat Regular"/>
    </font>
    <font>
      <sz val="12"/>
      <color theme="4"/>
      <name val="Montserrat Regular"/>
    </font>
    <font>
      <b/>
      <sz val="8"/>
      <color theme="3"/>
      <name val="Montserrat Regular"/>
    </font>
    <font>
      <sz val="10"/>
      <color rgb="FF000000"/>
      <name val="Montserrat Regular"/>
    </font>
    <font>
      <b/>
      <sz val="10"/>
      <color rgb="FF000000"/>
      <name val="Montserrat Regular"/>
    </font>
    <font>
      <b/>
      <u/>
      <sz val="10"/>
      <color theme="8" tint="-0.249977111117893"/>
      <name val="Montserrat Regular"/>
    </font>
    <font>
      <b/>
      <sz val="14"/>
      <name val="Montserrat Regular"/>
    </font>
    <font>
      <sz val="12"/>
      <color rgb="FF000000"/>
      <name val="Calibri"/>
      <family val="2"/>
    </font>
    <font>
      <sz val="11"/>
      <color rgb="FF000000"/>
      <name val="Calibri"/>
      <family val="2"/>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rgb="FF000000"/>
      </patternFill>
    </fill>
    <fill>
      <patternFill patternType="solid">
        <fgColor rgb="FFE4DFDA"/>
        <bgColor rgb="FF000000"/>
      </patternFill>
    </fill>
    <fill>
      <patternFill patternType="solid">
        <fgColor theme="6" tint="0.79998168889431442"/>
        <bgColor indexed="64"/>
      </patternFill>
    </fill>
    <fill>
      <patternFill patternType="solid">
        <fgColor theme="5"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style="thin">
        <color indexed="64"/>
      </bottom>
      <diagonal/>
    </border>
    <border>
      <left style="thin">
        <color rgb="FF000000"/>
      </left>
      <right style="medium">
        <color indexed="64"/>
      </right>
      <top/>
      <bottom/>
      <diagonal/>
    </border>
    <border>
      <left style="thin">
        <color rgb="FF000000"/>
      </left>
      <right/>
      <top style="thin">
        <color rgb="FF000000"/>
      </top>
      <bottom style="medium">
        <color indexed="64"/>
      </bottom>
      <diagonal/>
    </border>
    <border>
      <left style="medium">
        <color rgb="FF000000"/>
      </left>
      <right style="thin">
        <color rgb="FF000000"/>
      </right>
      <top style="thin">
        <color rgb="FF000000"/>
      </top>
      <bottom/>
      <diagonal/>
    </border>
    <border>
      <left/>
      <right style="medium">
        <color indexed="64"/>
      </right>
      <top/>
      <bottom/>
      <diagonal/>
    </border>
  </borders>
  <cellStyleXfs count="11">
    <xf numFmtId="0" fontId="0" fillId="0" borderId="0"/>
    <xf numFmtId="0" fontId="4" fillId="0" borderId="0"/>
    <xf numFmtId="9" fontId="5" fillId="0" borderId="0" applyFont="0" applyFill="0" applyBorder="0" applyAlignment="0" applyProtection="0"/>
    <xf numFmtId="0" fontId="3" fillId="0" borderId="0"/>
    <xf numFmtId="0" fontId="6" fillId="0" borderId="0" applyNumberFormat="0" applyFill="0" applyBorder="0" applyAlignment="0" applyProtection="0"/>
    <xf numFmtId="0" fontId="6" fillId="0" borderId="0" applyNumberFormat="0" applyFill="0" applyBorder="0" applyAlignment="0" applyProtection="0"/>
    <xf numFmtId="0" fontId="5" fillId="0" borderId="0"/>
    <xf numFmtId="9" fontId="5" fillId="0" borderId="0" applyFont="0" applyFill="0" applyBorder="0" applyAlignment="0" applyProtection="0"/>
    <xf numFmtId="9" fontId="2" fillId="0" borderId="0" applyFont="0" applyFill="0" applyBorder="0" applyAlignment="0" applyProtection="0"/>
    <xf numFmtId="0" fontId="1" fillId="0" borderId="0"/>
    <xf numFmtId="0" fontId="6" fillId="0" borderId="0" applyNumberFormat="0" applyFill="0" applyBorder="0" applyAlignment="0" applyProtection="0"/>
  </cellStyleXfs>
  <cellXfs count="399">
    <xf numFmtId="0" fontId="0" fillId="0" borderId="0" xfId="0"/>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horizontal="center" vertical="center"/>
    </xf>
    <xf numFmtId="0" fontId="7" fillId="0" borderId="0" xfId="3" applyFont="1"/>
    <xf numFmtId="0" fontId="7" fillId="0" borderId="0" xfId="3" applyFont="1" applyAlignment="1">
      <alignment wrapText="1"/>
    </xf>
    <xf numFmtId="0" fontId="7" fillId="0" borderId="1" xfId="3" applyFont="1" applyBorder="1" applyAlignment="1">
      <alignment horizontal="center" vertical="center" wrapText="1"/>
    </xf>
    <xf numFmtId="0" fontId="13" fillId="0" borderId="10" xfId="3" applyFont="1" applyBorder="1" applyAlignment="1">
      <alignment horizontal="center"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3" fillId="0" borderId="1" xfId="3" applyFont="1" applyBorder="1" applyAlignment="1">
      <alignment horizontal="center" vertical="center" wrapText="1"/>
    </xf>
    <xf numFmtId="0" fontId="13" fillId="0" borderId="8"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1" xfId="3" applyFont="1" applyBorder="1"/>
    <xf numFmtId="0" fontId="13" fillId="0" borderId="0" xfId="3" applyFont="1" applyAlignment="1">
      <alignment horizontal="center" vertical="center" wrapText="1"/>
    </xf>
    <xf numFmtId="0" fontId="13" fillId="0" borderId="10" xfId="3" applyFont="1" applyBorder="1" applyAlignment="1">
      <alignment horizontal="center" vertical="center" wrapText="1"/>
    </xf>
    <xf numFmtId="0" fontId="14" fillId="6" borderId="4" xfId="0" applyFont="1" applyFill="1" applyBorder="1" applyAlignment="1">
      <alignment horizontal="center" vertical="center" wrapText="1"/>
    </xf>
    <xf numFmtId="0" fontId="7" fillId="0" borderId="8" xfId="0" applyFont="1" applyBorder="1" applyAlignment="1">
      <alignment horizontal="center" vertical="center"/>
    </xf>
    <xf numFmtId="0" fontId="14" fillId="6" borderId="35" xfId="6" applyFont="1" applyFill="1" applyBorder="1" applyAlignment="1">
      <alignment horizontal="center" vertical="center" wrapText="1"/>
    </xf>
    <xf numFmtId="0" fontId="10" fillId="2" borderId="1" xfId="6" applyFont="1" applyFill="1" applyBorder="1" applyAlignment="1">
      <alignment horizontal="center" vertical="center" wrapText="1"/>
    </xf>
    <xf numFmtId="0" fontId="14" fillId="6" borderId="4" xfId="6" applyFont="1" applyFill="1" applyBorder="1" applyAlignment="1">
      <alignment horizontal="center" vertical="center" wrapText="1"/>
    </xf>
    <xf numFmtId="0" fontId="7" fillId="0" borderId="0" xfId="6" applyFont="1" applyAlignment="1">
      <alignment horizontal="center" vertical="center"/>
    </xf>
    <xf numFmtId="0" fontId="7" fillId="7" borderId="0" xfId="6" applyFont="1" applyFill="1" applyAlignment="1">
      <alignment horizontal="center" vertical="center" wrapText="1"/>
    </xf>
    <xf numFmtId="0" fontId="7" fillId="0" borderId="0" xfId="6" applyFont="1" applyAlignment="1">
      <alignment horizontal="center" vertical="center" wrapText="1"/>
    </xf>
    <xf numFmtId="17" fontId="7" fillId="0" borderId="1" xfId="6" applyNumberFormat="1" applyFont="1" applyBorder="1" applyAlignment="1">
      <alignment horizontal="center" vertical="center" wrapText="1"/>
    </xf>
    <xf numFmtId="17" fontId="7" fillId="0" borderId="1" xfId="6" applyNumberFormat="1" applyFont="1" applyBorder="1" applyAlignment="1">
      <alignment horizontal="center" vertical="center"/>
    </xf>
    <xf numFmtId="0" fontId="7" fillId="7" borderId="0" xfId="6" applyFont="1" applyFill="1" applyAlignment="1">
      <alignment horizontal="center" vertical="center"/>
    </xf>
    <xf numFmtId="0" fontId="10" fillId="0" borderId="3" xfId="6" applyFont="1" applyBorder="1" applyAlignment="1">
      <alignment horizontal="center" vertical="center"/>
    </xf>
    <xf numFmtId="164" fontId="7" fillId="0" borderId="4" xfId="6" applyNumberFormat="1" applyFont="1" applyBorder="1" applyAlignment="1">
      <alignment horizontal="center" vertical="center"/>
    </xf>
    <xf numFmtId="0" fontId="10" fillId="2" borderId="26" xfId="6" applyFont="1" applyFill="1" applyBorder="1" applyAlignment="1">
      <alignment horizontal="center" vertical="center" wrapText="1"/>
    </xf>
    <xf numFmtId="0" fontId="10" fillId="0" borderId="20" xfId="6" applyFont="1" applyBorder="1" applyAlignment="1">
      <alignment horizontal="center" vertical="center" wrapText="1"/>
    </xf>
    <xf numFmtId="0" fontId="7" fillId="0" borderId="4" xfId="6" applyFont="1" applyBorder="1" applyAlignment="1">
      <alignment horizontal="center" vertical="center"/>
    </xf>
    <xf numFmtId="0" fontId="7" fillId="0" borderId="13" xfId="6" applyFont="1" applyBorder="1" applyAlignment="1">
      <alignment horizontal="center" vertical="center"/>
    </xf>
    <xf numFmtId="164" fontId="10" fillId="2" borderId="26" xfId="8" applyNumberFormat="1" applyFont="1" applyFill="1" applyBorder="1" applyAlignment="1">
      <alignment horizontal="center" vertical="center" wrapText="1"/>
    </xf>
    <xf numFmtId="0" fontId="7" fillId="0" borderId="1" xfId="6" applyFont="1" applyBorder="1" applyAlignment="1">
      <alignment horizontal="center" vertical="center"/>
    </xf>
    <xf numFmtId="164" fontId="7" fillId="0" borderId="1" xfId="6" applyNumberFormat="1" applyFont="1" applyBorder="1" applyAlignment="1">
      <alignment horizontal="center" vertical="center"/>
    </xf>
    <xf numFmtId="0" fontId="10" fillId="0" borderId="0" xfId="6" applyFont="1" applyAlignment="1">
      <alignment vertical="center" wrapText="1"/>
    </xf>
    <xf numFmtId="0" fontId="10" fillId="0" borderId="0" xfId="6" applyFont="1" applyAlignment="1">
      <alignment horizontal="center" vertical="center" wrapText="1"/>
    </xf>
    <xf numFmtId="0" fontId="7" fillId="0" borderId="25" xfId="6" applyFont="1" applyBorder="1" applyAlignment="1">
      <alignment horizontal="center" vertical="center"/>
    </xf>
    <xf numFmtId="164" fontId="7" fillId="0" borderId="0" xfId="6" applyNumberFormat="1" applyFont="1" applyAlignment="1">
      <alignment horizontal="center" vertical="center"/>
    </xf>
    <xf numFmtId="0" fontId="7" fillId="0" borderId="57" xfId="6" applyFont="1" applyBorder="1" applyAlignment="1">
      <alignment horizontal="center" vertical="center"/>
    </xf>
    <xf numFmtId="0" fontId="7" fillId="0" borderId="5" xfId="6" applyFont="1" applyBorder="1" applyAlignment="1">
      <alignment horizontal="center" vertical="center"/>
    </xf>
    <xf numFmtId="0" fontId="7" fillId="0" borderId="9" xfId="6" applyFont="1" applyBorder="1" applyAlignment="1">
      <alignment horizontal="center" vertical="center"/>
    </xf>
    <xf numFmtId="0" fontId="7" fillId="0" borderId="0" xfId="9" applyFont="1"/>
    <xf numFmtId="0" fontId="7" fillId="0" borderId="0" xfId="9" applyFont="1" applyAlignment="1">
      <alignment wrapText="1"/>
    </xf>
    <xf numFmtId="0" fontId="13" fillId="0" borderId="0" xfId="9" applyFont="1" applyAlignment="1">
      <alignment horizontal="center" vertical="center"/>
    </xf>
    <xf numFmtId="0" fontId="12" fillId="0" borderId="1" xfId="9" applyFont="1" applyBorder="1" applyAlignment="1">
      <alignment horizontal="center" vertical="center" wrapText="1"/>
    </xf>
    <xf numFmtId="0" fontId="13" fillId="0" borderId="10" xfId="9" applyFont="1" applyBorder="1" applyAlignment="1">
      <alignment horizontal="center" vertical="center"/>
    </xf>
    <xf numFmtId="0" fontId="13" fillId="0" borderId="5" xfId="9" applyFont="1" applyBorder="1" applyAlignment="1">
      <alignment horizontal="center" vertical="center"/>
    </xf>
    <xf numFmtId="0" fontId="14" fillId="6" borderId="25" xfId="6" applyFont="1" applyFill="1" applyBorder="1" applyAlignment="1">
      <alignment horizontal="center" vertical="center" wrapText="1"/>
    </xf>
    <xf numFmtId="0" fontId="7" fillId="0" borderId="18" xfId="6" applyFont="1" applyBorder="1" applyAlignment="1">
      <alignment horizontal="center" vertical="center"/>
    </xf>
    <xf numFmtId="0" fontId="10" fillId="0" borderId="1" xfId="6" applyFont="1" applyBorder="1" applyAlignment="1">
      <alignment horizontal="center" vertical="center" wrapText="1"/>
    </xf>
    <xf numFmtId="0" fontId="12" fillId="5" borderId="1" xfId="9" applyFont="1" applyFill="1" applyBorder="1" applyAlignment="1">
      <alignment horizontal="center" vertical="center" wrapText="1"/>
    </xf>
    <xf numFmtId="0" fontId="10" fillId="5" borderId="1" xfId="9" applyFont="1" applyFill="1" applyBorder="1" applyAlignment="1">
      <alignment horizontal="center" vertical="center" wrapText="1"/>
    </xf>
    <xf numFmtId="0" fontId="7" fillId="0" borderId="1" xfId="9" applyFont="1" applyBorder="1" applyAlignment="1">
      <alignment horizontal="center" vertical="center" wrapText="1"/>
    </xf>
    <xf numFmtId="0" fontId="7" fillId="0" borderId="2" xfId="6" applyFont="1" applyBorder="1" applyAlignment="1">
      <alignment horizontal="center" vertical="center"/>
    </xf>
    <xf numFmtId="0" fontId="7" fillId="0" borderId="10" xfId="9" applyFont="1" applyBorder="1" applyAlignment="1">
      <alignment horizontal="center" vertical="center"/>
    </xf>
    <xf numFmtId="0" fontId="7" fillId="0" borderId="5" xfId="9" applyFont="1" applyBorder="1" applyAlignment="1">
      <alignment horizontal="center" vertical="center"/>
    </xf>
    <xf numFmtId="0" fontId="13" fillId="0" borderId="1" xfId="9" applyFont="1" applyBorder="1" applyAlignment="1">
      <alignment horizontal="center" vertical="center"/>
    </xf>
    <xf numFmtId="9" fontId="13" fillId="0" borderId="1" xfId="9" applyNumberFormat="1" applyFont="1" applyBorder="1" applyAlignment="1">
      <alignment horizontal="center" vertical="center"/>
    </xf>
    <xf numFmtId="164" fontId="13" fillId="0" borderId="1" xfId="9" applyNumberFormat="1" applyFont="1" applyBorder="1" applyAlignment="1">
      <alignment horizontal="center" vertical="center"/>
    </xf>
    <xf numFmtId="0" fontId="17" fillId="0" borderId="10" xfId="0" applyFont="1" applyBorder="1" applyAlignment="1">
      <alignment horizontal="center" vertical="center" wrapText="1"/>
    </xf>
    <xf numFmtId="0" fontId="12" fillId="2" borderId="1" xfId="9"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51" xfId="6" applyFont="1" applyBorder="1" applyAlignment="1">
      <alignment horizontal="center" vertical="center"/>
    </xf>
    <xf numFmtId="0" fontId="7" fillId="0" borderId="56" xfId="6" applyFont="1" applyBorder="1" applyAlignment="1">
      <alignment horizontal="center" vertical="center"/>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12" fillId="2" borderId="5" xfId="9" applyFont="1" applyFill="1" applyBorder="1" applyAlignment="1">
      <alignment horizontal="center" vertical="center" wrapText="1"/>
    </xf>
    <xf numFmtId="0" fontId="10" fillId="2" borderId="9" xfId="6" applyFont="1" applyFill="1" applyBorder="1" applyAlignment="1">
      <alignment horizontal="center" vertical="center" wrapText="1"/>
    </xf>
    <xf numFmtId="0" fontId="7" fillId="0" borderId="10" xfId="6" applyFont="1" applyBorder="1" applyAlignment="1">
      <alignment horizontal="center" vertical="center"/>
    </xf>
    <xf numFmtId="9" fontId="7" fillId="0" borderId="1" xfId="7" applyFont="1" applyBorder="1" applyAlignment="1">
      <alignment horizontal="center" vertical="center"/>
    </xf>
    <xf numFmtId="164" fontId="7" fillId="0" borderId="1" xfId="7" applyNumberFormat="1" applyFont="1" applyBorder="1" applyAlignment="1">
      <alignment horizontal="center" vertical="center"/>
    </xf>
    <xf numFmtId="9" fontId="7" fillId="0" borderId="1" xfId="6" applyNumberFormat="1" applyFont="1" applyBorder="1" applyAlignment="1">
      <alignment horizontal="center" vertical="center"/>
    </xf>
    <xf numFmtId="164" fontId="7" fillId="0" borderId="1" xfId="8" applyNumberFormat="1" applyFont="1" applyFill="1" applyBorder="1" applyAlignment="1">
      <alignment horizontal="center" vertical="center" wrapText="1"/>
    </xf>
    <xf numFmtId="0" fontId="7" fillId="0" borderId="2" xfId="6" applyFont="1" applyBorder="1" applyAlignment="1">
      <alignment horizontal="center" vertical="center" wrapText="1"/>
    </xf>
    <xf numFmtId="0" fontId="7" fillId="0" borderId="3" xfId="6" applyFont="1" applyBorder="1" applyAlignment="1">
      <alignment horizontal="center" vertical="center" wrapText="1"/>
    </xf>
    <xf numFmtId="0" fontId="7" fillId="0" borderId="3" xfId="6" applyFont="1" applyBorder="1" applyAlignment="1">
      <alignment horizontal="center" vertical="center"/>
    </xf>
    <xf numFmtId="164" fontId="7" fillId="0" borderId="50" xfId="6" applyNumberFormat="1" applyFont="1" applyBorder="1" applyAlignment="1">
      <alignment horizontal="center" vertical="center"/>
    </xf>
    <xf numFmtId="0" fontId="10" fillId="2" borderId="25" xfId="6" applyFont="1" applyFill="1" applyBorder="1" applyAlignment="1">
      <alignment horizontal="center" vertical="center" wrapText="1"/>
    </xf>
    <xf numFmtId="0" fontId="7" fillId="0" borderId="25" xfId="6" applyFont="1" applyBorder="1" applyAlignment="1">
      <alignment horizontal="center" vertical="center" wrapText="1"/>
    </xf>
    <xf numFmtId="0" fontId="7" fillId="0" borderId="26" xfId="6" applyFont="1" applyBorder="1" applyAlignment="1">
      <alignment horizontal="center" vertical="center" wrapText="1"/>
    </xf>
    <xf numFmtId="0" fontId="7" fillId="0" borderId="66" xfId="6" applyFont="1" applyBorder="1" applyAlignment="1">
      <alignment horizontal="center" vertical="center" wrapText="1"/>
    </xf>
    <xf numFmtId="0" fontId="7" fillId="0" borderId="11"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18" xfId="0" applyFont="1" applyBorder="1" applyAlignment="1">
      <alignment horizontal="center" vertical="center"/>
    </xf>
    <xf numFmtId="0" fontId="7" fillId="0" borderId="66" xfId="0" applyFont="1" applyBorder="1" applyAlignment="1">
      <alignment horizontal="center" vertical="center"/>
    </xf>
    <xf numFmtId="0" fontId="7" fillId="0" borderId="66" xfId="6" applyFont="1" applyBorder="1" applyAlignment="1">
      <alignment horizontal="center" vertical="center"/>
    </xf>
    <xf numFmtId="0" fontId="7" fillId="0" borderId="26" xfId="6" applyFont="1" applyBorder="1" applyAlignment="1">
      <alignment horizontal="center" vertical="center"/>
    </xf>
    <xf numFmtId="0" fontId="7" fillId="0" borderId="68" xfId="6" applyFont="1" applyBorder="1" applyAlignment="1">
      <alignment horizontal="center" vertical="center"/>
    </xf>
    <xf numFmtId="0" fontId="7" fillId="0" borderId="27" xfId="6" applyFont="1" applyBorder="1" applyAlignment="1">
      <alignment horizontal="center" vertical="center"/>
    </xf>
    <xf numFmtId="0" fontId="7" fillId="0" borderId="28" xfId="6" applyFont="1" applyBorder="1" applyAlignment="1">
      <alignment horizontal="center" vertical="center"/>
    </xf>
    <xf numFmtId="0" fontId="7" fillId="0" borderId="65" xfId="6" applyFont="1" applyBorder="1" applyAlignment="1">
      <alignment horizontal="center" vertical="center"/>
    </xf>
    <xf numFmtId="164" fontId="10" fillId="2" borderId="25" xfId="8" applyNumberFormat="1" applyFont="1" applyFill="1" applyBorder="1" applyAlignment="1">
      <alignment horizontal="center" vertical="center" wrapText="1"/>
    </xf>
    <xf numFmtId="164" fontId="10" fillId="2" borderId="1" xfId="8" applyNumberFormat="1" applyFont="1" applyFill="1" applyBorder="1" applyAlignment="1">
      <alignment horizontal="center" vertical="center" wrapText="1"/>
    </xf>
    <xf numFmtId="164" fontId="10" fillId="2" borderId="4" xfId="8" applyNumberFormat="1" applyFont="1" applyFill="1" applyBorder="1" applyAlignment="1">
      <alignment horizontal="center" vertical="center" wrapText="1"/>
    </xf>
    <xf numFmtId="164" fontId="7" fillId="0" borderId="25" xfId="8" applyNumberFormat="1" applyFont="1" applyBorder="1" applyAlignment="1">
      <alignment horizontal="center" vertical="center" wrapText="1"/>
    </xf>
    <xf numFmtId="164" fontId="7" fillId="0" borderId="1" xfId="8" applyNumberFormat="1" applyFont="1" applyBorder="1" applyAlignment="1">
      <alignment horizontal="center" vertical="center" wrapText="1"/>
    </xf>
    <xf numFmtId="164" fontId="7" fillId="0" borderId="26" xfId="8" applyNumberFormat="1" applyFont="1" applyBorder="1" applyAlignment="1">
      <alignment horizontal="center" vertical="center" wrapText="1"/>
    </xf>
    <xf numFmtId="164" fontId="7" fillId="0" borderId="4" xfId="8" applyNumberFormat="1" applyFont="1" applyBorder="1" applyAlignment="1">
      <alignment horizontal="center" vertical="center" wrapText="1"/>
    </xf>
    <xf numFmtId="164" fontId="7" fillId="0" borderId="25" xfId="8" applyNumberFormat="1" applyFont="1" applyBorder="1" applyAlignment="1">
      <alignment horizontal="center" vertical="center"/>
    </xf>
    <xf numFmtId="164" fontId="7" fillId="0" borderId="1" xfId="8" applyNumberFormat="1" applyFont="1" applyBorder="1" applyAlignment="1">
      <alignment horizontal="center" vertical="center"/>
    </xf>
    <xf numFmtId="164" fontId="7" fillId="0" borderId="26" xfId="8" applyNumberFormat="1" applyFont="1" applyBorder="1" applyAlignment="1">
      <alignment horizontal="center" vertical="center"/>
    </xf>
    <xf numFmtId="164" fontId="7" fillId="0" borderId="68" xfId="8" applyNumberFormat="1" applyFont="1" applyBorder="1" applyAlignment="1">
      <alignment horizontal="center" vertical="center" wrapText="1"/>
    </xf>
    <xf numFmtId="164" fontId="7" fillId="0" borderId="27" xfId="8" applyNumberFormat="1" applyFont="1" applyBorder="1" applyAlignment="1">
      <alignment horizontal="center" vertical="center" wrapText="1"/>
    </xf>
    <xf numFmtId="164" fontId="7" fillId="0" borderId="28" xfId="8" applyNumberFormat="1" applyFont="1" applyBorder="1" applyAlignment="1">
      <alignment horizontal="center" vertical="center" wrapText="1"/>
    </xf>
    <xf numFmtId="164" fontId="7" fillId="0" borderId="29" xfId="8" applyNumberFormat="1" applyFont="1" applyBorder="1" applyAlignment="1">
      <alignment horizontal="center" vertical="center" wrapText="1"/>
    </xf>
    <xf numFmtId="164" fontId="7" fillId="0" borderId="68" xfId="8" applyNumberFormat="1" applyFont="1" applyBorder="1" applyAlignment="1">
      <alignment horizontal="center" vertical="center"/>
    </xf>
    <xf numFmtId="164" fontId="7" fillId="0" borderId="27" xfId="8" applyNumberFormat="1" applyFont="1" applyBorder="1" applyAlignment="1">
      <alignment horizontal="center" vertical="center"/>
    </xf>
    <xf numFmtId="164" fontId="7" fillId="0" borderId="28" xfId="8" applyNumberFormat="1" applyFont="1" applyBorder="1" applyAlignment="1">
      <alignment horizontal="center" vertical="center"/>
    </xf>
    <xf numFmtId="0" fontId="7" fillId="0" borderId="26" xfId="0" applyFont="1" applyBorder="1" applyAlignment="1">
      <alignment horizontal="center" vertical="center"/>
    </xf>
    <xf numFmtId="0" fontId="10" fillId="3" borderId="0" xfId="6" applyFont="1" applyFill="1" applyAlignment="1">
      <alignment vertical="center" wrapText="1"/>
    </xf>
    <xf numFmtId="0" fontId="11" fillId="0" borderId="6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0" fillId="0" borderId="4" xfId="6" applyFont="1" applyBorder="1" applyAlignment="1">
      <alignment horizontal="center" vertical="center" wrapText="1"/>
    </xf>
    <xf numFmtId="0" fontId="7" fillId="0" borderId="20" xfId="6" applyFont="1" applyBorder="1" applyAlignment="1">
      <alignment horizontal="center" vertical="center"/>
    </xf>
    <xf numFmtId="9" fontId="13" fillId="0" borderId="1" xfId="3" applyNumberFormat="1" applyFont="1" applyBorder="1" applyAlignment="1">
      <alignment horizontal="center" vertical="center" wrapText="1"/>
    </xf>
    <xf numFmtId="164" fontId="13" fillId="0" borderId="1" xfId="3" applyNumberFormat="1" applyFont="1" applyBorder="1" applyAlignment="1">
      <alignment horizontal="center" vertical="center" wrapText="1"/>
    </xf>
    <xf numFmtId="0" fontId="10" fillId="2" borderId="4" xfId="0" applyFont="1" applyFill="1" applyBorder="1" applyAlignment="1">
      <alignment horizontal="center" vertical="center" wrapText="1"/>
    </xf>
    <xf numFmtId="0" fontId="7" fillId="0" borderId="10" xfId="3" applyFont="1" applyBorder="1" applyAlignment="1">
      <alignment horizontal="center" vertical="center"/>
    </xf>
    <xf numFmtId="0" fontId="7" fillId="0" borderId="1" xfId="3" applyFont="1" applyBorder="1" applyAlignment="1">
      <alignment horizontal="center" vertical="center"/>
    </xf>
    <xf numFmtId="9" fontId="13" fillId="0" borderId="1" xfId="3" applyNumberFormat="1" applyFont="1" applyBorder="1" applyAlignment="1">
      <alignment horizontal="center" vertical="center"/>
    </xf>
    <xf numFmtId="164" fontId="13" fillId="0" borderId="1" xfId="3" applyNumberFormat="1" applyFont="1" applyBorder="1" applyAlignment="1">
      <alignment horizontal="center" vertical="center"/>
    </xf>
    <xf numFmtId="0" fontId="10" fillId="2" borderId="9" xfId="0" applyFont="1" applyFill="1" applyBorder="1" applyAlignment="1">
      <alignment horizontal="center" vertical="center" wrapText="1"/>
    </xf>
    <xf numFmtId="0" fontId="14" fillId="6" borderId="1" xfId="0" applyFont="1" applyFill="1" applyBorder="1" applyAlignment="1">
      <alignment horizontal="center" vertical="center" wrapText="1"/>
    </xf>
    <xf numFmtId="9" fontId="13" fillId="0" borderId="10" xfId="3" applyNumberFormat="1" applyFont="1" applyBorder="1" applyAlignment="1">
      <alignment horizontal="center" vertical="center"/>
    </xf>
    <xf numFmtId="164" fontId="13" fillId="0" borderId="10" xfId="3" applyNumberFormat="1" applyFont="1" applyBorder="1" applyAlignment="1">
      <alignment horizontal="center"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9" fontId="7" fillId="0" borderId="2" xfId="7" applyFont="1" applyBorder="1" applyAlignment="1">
      <alignment horizontal="center" vertical="center"/>
    </xf>
    <xf numFmtId="9" fontId="7" fillId="0" borderId="25" xfId="7" applyFont="1" applyBorder="1" applyAlignment="1">
      <alignment horizontal="center" vertical="center"/>
    </xf>
    <xf numFmtId="9" fontId="7" fillId="0" borderId="26" xfId="7" applyFont="1" applyBorder="1" applyAlignment="1">
      <alignment horizontal="center" vertical="center"/>
    </xf>
    <xf numFmtId="9" fontId="7" fillId="0" borderId="68" xfId="7" applyFont="1" applyBorder="1" applyAlignment="1">
      <alignment horizontal="center" vertical="center"/>
    </xf>
    <xf numFmtId="9" fontId="7" fillId="0" borderId="27" xfId="7" applyFont="1" applyBorder="1" applyAlignment="1">
      <alignment horizontal="center" vertical="center"/>
    </xf>
    <xf numFmtId="9" fontId="7" fillId="0" borderId="28" xfId="7" applyFont="1" applyBorder="1" applyAlignment="1">
      <alignment horizontal="center" vertical="center"/>
    </xf>
    <xf numFmtId="164" fontId="13" fillId="0" borderId="11" xfId="3" applyNumberFormat="1" applyFont="1" applyBorder="1" applyAlignment="1">
      <alignment horizontal="center" vertical="center"/>
    </xf>
    <xf numFmtId="0" fontId="10" fillId="2" borderId="5" xfId="0" applyFont="1" applyFill="1" applyBorder="1" applyAlignment="1">
      <alignment horizontal="center" vertical="center" wrapText="1"/>
    </xf>
    <xf numFmtId="9" fontId="7" fillId="0" borderId="1" xfId="2" applyFont="1" applyBorder="1" applyAlignment="1">
      <alignment horizontal="center" vertical="center"/>
    </xf>
    <xf numFmtId="9" fontId="7" fillId="0" borderId="1" xfId="2" applyFont="1" applyBorder="1" applyAlignment="1">
      <alignment horizontal="center" vertical="center" wrapText="1"/>
    </xf>
    <xf numFmtId="0" fontId="7" fillId="0" borderId="13" xfId="0" applyFont="1" applyBorder="1" applyAlignment="1">
      <alignment horizontal="center" vertical="center"/>
    </xf>
    <xf numFmtId="9" fontId="7" fillId="0" borderId="5" xfId="0" applyNumberFormat="1" applyFont="1" applyBorder="1" applyAlignment="1">
      <alignment horizontal="center" vertical="center"/>
    </xf>
    <xf numFmtId="164" fontId="7" fillId="0" borderId="5" xfId="0" applyNumberFormat="1" applyFont="1" applyBorder="1" applyAlignment="1">
      <alignment horizontal="center" vertical="center"/>
    </xf>
    <xf numFmtId="0" fontId="10" fillId="2" borderId="5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52" xfId="0" applyFont="1" applyBorder="1" applyAlignment="1">
      <alignment horizontal="center" vertical="center"/>
    </xf>
    <xf numFmtId="0" fontId="10" fillId="2" borderId="17"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18" xfId="0" applyFont="1" applyBorder="1" applyAlignment="1">
      <alignment horizontal="center" vertical="center" wrapText="1"/>
    </xf>
    <xf numFmtId="0" fontId="7" fillId="0" borderId="16" xfId="0" applyFont="1" applyBorder="1" applyAlignment="1">
      <alignment horizontal="center" vertical="center"/>
    </xf>
    <xf numFmtId="0" fontId="7" fillId="0" borderId="25" xfId="0" applyFont="1" applyBorder="1" applyAlignment="1">
      <alignment horizontal="center" vertical="center"/>
    </xf>
    <xf numFmtId="0" fontId="7" fillId="0" borderId="75" xfId="0" applyFont="1" applyBorder="1" applyAlignment="1">
      <alignment horizontal="center" vertical="center"/>
    </xf>
    <xf numFmtId="0" fontId="7" fillId="0" borderId="77" xfId="0" applyFont="1" applyBorder="1" applyAlignment="1">
      <alignment horizontal="center" vertical="center"/>
    </xf>
    <xf numFmtId="0" fontId="7" fillId="0" borderId="9" xfId="0" applyFont="1" applyBorder="1" applyAlignment="1">
      <alignment horizontal="center" vertical="center"/>
    </xf>
    <xf numFmtId="0" fontId="7" fillId="0" borderId="76" xfId="0" applyFont="1" applyBorder="1" applyAlignment="1">
      <alignment horizontal="center" vertical="center"/>
    </xf>
    <xf numFmtId="0" fontId="7" fillId="0" borderId="78" xfId="0" applyFont="1" applyBorder="1" applyAlignment="1">
      <alignment horizontal="center" vertical="center"/>
    </xf>
    <xf numFmtId="0" fontId="7" fillId="0" borderId="55" xfId="0" applyFont="1" applyBorder="1" applyAlignment="1">
      <alignment horizontal="center" vertical="center"/>
    </xf>
    <xf numFmtId="0" fontId="7" fillId="0" borderId="79" xfId="0" applyFont="1" applyBorder="1" applyAlignment="1">
      <alignment horizontal="center" vertical="center"/>
    </xf>
    <xf numFmtId="0" fontId="7" fillId="0" borderId="2" xfId="0" applyFont="1" applyBorder="1" applyAlignment="1">
      <alignment horizontal="center" vertical="center"/>
    </xf>
    <xf numFmtId="0" fontId="7" fillId="0" borderId="80"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6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164" fontId="7" fillId="0" borderId="2" xfId="0" applyNumberFormat="1" applyFont="1" applyBorder="1" applyAlignment="1">
      <alignment horizontal="center" vertical="center"/>
    </xf>
    <xf numFmtId="164" fontId="7" fillId="0" borderId="25"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7" fillId="0" borderId="26" xfId="0" applyNumberFormat="1" applyFont="1" applyBorder="1" applyAlignment="1">
      <alignment horizontal="center" vertical="center"/>
    </xf>
    <xf numFmtId="164" fontId="7" fillId="0" borderId="68" xfId="0" applyNumberFormat="1" applyFont="1" applyBorder="1" applyAlignment="1">
      <alignment horizontal="center" vertical="center"/>
    </xf>
    <xf numFmtId="164" fontId="7" fillId="0" borderId="27" xfId="0" applyNumberFormat="1" applyFont="1" applyBorder="1" applyAlignment="1">
      <alignment horizontal="center" vertical="center"/>
    </xf>
    <xf numFmtId="164" fontId="7" fillId="0" borderId="28"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1" xfId="0" applyFont="1" applyBorder="1" applyAlignment="1">
      <alignment horizontal="center" vertical="center"/>
    </xf>
    <xf numFmtId="0" fontId="10" fillId="0" borderId="0" xfId="0" applyFont="1" applyAlignment="1">
      <alignment vertical="center"/>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0" xfId="0" applyFont="1" applyAlignment="1">
      <alignment horizontal="center" vertical="center" wrapText="1"/>
    </xf>
    <xf numFmtId="0" fontId="7" fillId="0" borderId="4" xfId="0" applyFont="1" applyBorder="1" applyAlignment="1">
      <alignment horizontal="center" vertical="center" wrapText="1"/>
    </xf>
    <xf numFmtId="9" fontId="7" fillId="0" borderId="5" xfId="2" applyFont="1" applyBorder="1" applyAlignment="1">
      <alignment horizontal="center" vertical="center"/>
    </xf>
    <xf numFmtId="9" fontId="7" fillId="0" borderId="6" xfId="2" applyFont="1" applyBorder="1" applyAlignment="1">
      <alignment horizontal="center" vertical="center"/>
    </xf>
    <xf numFmtId="9" fontId="7" fillId="0" borderId="10" xfId="2" applyFont="1" applyBorder="1" applyAlignment="1">
      <alignment horizontal="center" vertical="center"/>
    </xf>
    <xf numFmtId="0" fontId="7" fillId="0" borderId="0" xfId="0" applyFont="1" applyAlignment="1">
      <alignment horizontal="left" vertical="center"/>
    </xf>
    <xf numFmtId="0" fontId="7" fillId="0" borderId="0" xfId="0" applyFont="1"/>
    <xf numFmtId="0" fontId="7" fillId="0" borderId="0" xfId="0" applyFont="1" applyAlignment="1">
      <alignment horizontal="left" vertical="center" wrapText="1"/>
    </xf>
    <xf numFmtId="14" fontId="26" fillId="3" borderId="62" xfId="0" applyNumberFormat="1" applyFont="1" applyFill="1" applyBorder="1" applyAlignment="1">
      <alignment horizontal="left" vertical="center"/>
    </xf>
    <xf numFmtId="14" fontId="26" fillId="3" borderId="81" xfId="0" applyNumberFormat="1" applyFont="1" applyFill="1" applyBorder="1" applyAlignment="1">
      <alignment horizontal="left" vertical="center"/>
    </xf>
    <xf numFmtId="0" fontId="26" fillId="3" borderId="81" xfId="0" applyFont="1" applyFill="1" applyBorder="1" applyAlignment="1">
      <alignment horizontal="left" vertical="center"/>
    </xf>
    <xf numFmtId="0" fontId="26" fillId="3" borderId="16" xfId="0" applyFont="1" applyFill="1" applyBorder="1" applyAlignment="1">
      <alignment horizontal="left" vertical="center"/>
    </xf>
    <xf numFmtId="16" fontId="26" fillId="3" borderId="2" xfId="0" applyNumberFormat="1" applyFont="1" applyFill="1" applyBorder="1" applyAlignment="1">
      <alignment horizontal="left" vertical="center"/>
    </xf>
    <xf numFmtId="0" fontId="26" fillId="3" borderId="1" xfId="0" applyFont="1" applyFill="1" applyBorder="1" applyAlignment="1">
      <alignment horizontal="left" vertical="center" wrapText="1"/>
    </xf>
    <xf numFmtId="0" fontId="26" fillId="3" borderId="2" xfId="0" applyFont="1" applyFill="1" applyBorder="1" applyAlignment="1">
      <alignment horizontal="left" vertical="center"/>
    </xf>
    <xf numFmtId="0" fontId="26" fillId="3" borderId="62" xfId="0" applyFont="1" applyFill="1" applyBorder="1" applyAlignment="1">
      <alignment horizontal="left" vertical="center"/>
    </xf>
    <xf numFmtId="14" fontId="26" fillId="3" borderId="16" xfId="0" applyNumberFormat="1" applyFont="1" applyFill="1" applyBorder="1" applyAlignment="1">
      <alignment horizontal="left" vertical="center"/>
    </xf>
    <xf numFmtId="14" fontId="26" fillId="3" borderId="2" xfId="0" applyNumberFormat="1" applyFont="1" applyFill="1" applyBorder="1" applyAlignment="1">
      <alignment horizontal="left" vertical="center"/>
    </xf>
    <xf numFmtId="0" fontId="25" fillId="8" borderId="1" xfId="0" applyFont="1" applyFill="1" applyBorder="1" applyAlignment="1">
      <alignment horizontal="center" vertical="center"/>
    </xf>
    <xf numFmtId="0" fontId="25" fillId="8"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10" fillId="8" borderId="1" xfId="0" applyFont="1" applyFill="1" applyBorder="1" applyAlignment="1">
      <alignment horizontal="center" vertical="center" wrapText="1"/>
    </xf>
    <xf numFmtId="0" fontId="17" fillId="0" borderId="0" xfId="0" applyFont="1"/>
    <xf numFmtId="0" fontId="27" fillId="0" borderId="4" xfId="0" applyFont="1" applyBorder="1" applyAlignment="1">
      <alignment horizontal="left" vertical="top" wrapText="1"/>
    </xf>
    <xf numFmtId="0" fontId="17" fillId="0" borderId="1" xfId="0" applyFont="1" applyBorder="1" applyAlignment="1">
      <alignment horizontal="left" vertical="top" wrapText="1"/>
    </xf>
    <xf numFmtId="0" fontId="17" fillId="0" borderId="26" xfId="0" applyFont="1" applyBorder="1" applyAlignment="1">
      <alignment horizontal="left" vertical="top" wrapText="1"/>
    </xf>
    <xf numFmtId="0" fontId="17" fillId="0" borderId="31" xfId="0" applyFont="1" applyBorder="1" applyAlignment="1">
      <alignment horizontal="left" vertical="top" wrapText="1"/>
    </xf>
    <xf numFmtId="0" fontId="17" fillId="0" borderId="4" xfId="0" applyFont="1" applyBorder="1" applyAlignment="1">
      <alignment horizontal="left" vertical="top" wrapText="1"/>
    </xf>
    <xf numFmtId="0" fontId="17" fillId="0" borderId="32" xfId="0" applyFont="1" applyBorder="1" applyAlignment="1">
      <alignment horizontal="left" vertical="top" wrapText="1"/>
    </xf>
    <xf numFmtId="0" fontId="17" fillId="0" borderId="29" xfId="0" applyFont="1" applyBorder="1" applyAlignment="1">
      <alignment horizontal="left" vertical="top" wrapText="1"/>
    </xf>
    <xf numFmtId="0" fontId="17" fillId="0" borderId="27" xfId="0" applyFont="1" applyBorder="1" applyAlignment="1">
      <alignment horizontal="left" vertical="top" wrapText="1"/>
    </xf>
    <xf numFmtId="0" fontId="17" fillId="0" borderId="28" xfId="0" applyFont="1" applyBorder="1" applyAlignment="1">
      <alignment horizontal="left" vertical="top" wrapText="1"/>
    </xf>
    <xf numFmtId="0" fontId="17" fillId="0" borderId="33" xfId="0" applyFont="1" applyBorder="1" applyAlignment="1">
      <alignment horizontal="left" vertical="top" wrapText="1"/>
    </xf>
    <xf numFmtId="0" fontId="17" fillId="0" borderId="20" xfId="0" applyFont="1" applyBorder="1" applyAlignment="1">
      <alignment horizontal="left" vertical="top" wrapText="1"/>
    </xf>
    <xf numFmtId="0" fontId="17" fillId="0" borderId="34" xfId="0" applyFont="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37" xfId="0" applyFont="1" applyBorder="1" applyAlignment="1">
      <alignment horizontal="left" vertical="top" wrapText="1"/>
    </xf>
    <xf numFmtId="0" fontId="17" fillId="0" borderId="33" xfId="0" applyFont="1" applyBorder="1"/>
    <xf numFmtId="0" fontId="17" fillId="0" borderId="36" xfId="0" applyFont="1" applyBorder="1"/>
    <xf numFmtId="0" fontId="17" fillId="0" borderId="9" xfId="0" applyFont="1" applyBorder="1" applyAlignment="1">
      <alignment horizontal="left" vertical="top" wrapText="1"/>
    </xf>
    <xf numFmtId="0" fontId="17" fillId="0" borderId="15" xfId="0" applyFont="1" applyBorder="1" applyAlignment="1">
      <alignment horizontal="left" vertical="top" wrapText="1"/>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17" fillId="0" borderId="46" xfId="0" applyFont="1" applyBorder="1" applyAlignment="1">
      <alignment horizontal="left" vertical="top" wrapText="1"/>
    </xf>
    <xf numFmtId="0" fontId="17" fillId="0" borderId="47" xfId="0" applyFont="1" applyBorder="1" applyAlignment="1">
      <alignment horizontal="left" vertical="top" wrapText="1"/>
    </xf>
    <xf numFmtId="0" fontId="10" fillId="8" borderId="30" xfId="0" applyFont="1" applyFill="1" applyBorder="1" applyAlignment="1">
      <alignment horizontal="center" vertical="center" wrapText="1"/>
    </xf>
    <xf numFmtId="0" fontId="10" fillId="8" borderId="26"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7" fillId="0" borderId="1" xfId="0" applyFont="1" applyBorder="1" applyAlignment="1">
      <alignment horizontal="left" vertical="center"/>
    </xf>
    <xf numFmtId="0" fontId="10" fillId="8" borderId="76" xfId="0" applyFont="1" applyFill="1" applyBorder="1" applyAlignment="1">
      <alignment horizontal="center" vertical="center" wrapText="1"/>
    </xf>
    <xf numFmtId="0" fontId="17" fillId="0" borderId="88" xfId="0" applyFont="1" applyBorder="1" applyAlignment="1">
      <alignment horizontal="left" vertical="top" wrapText="1"/>
    </xf>
    <xf numFmtId="0" fontId="17" fillId="0" borderId="89" xfId="0" applyFont="1" applyBorder="1" applyAlignment="1">
      <alignment horizontal="left" vertical="top" wrapText="1"/>
    </xf>
    <xf numFmtId="0" fontId="17" fillId="0" borderId="75" xfId="0" applyFont="1" applyBorder="1" applyAlignment="1">
      <alignment horizontal="left" vertical="top" wrapText="1"/>
    </xf>
    <xf numFmtId="0" fontId="17" fillId="0" borderId="76" xfId="0" applyFont="1" applyBorder="1" applyAlignment="1">
      <alignment horizontal="left" vertical="top" wrapText="1"/>
    </xf>
    <xf numFmtId="0" fontId="17" fillId="0" borderId="90" xfId="0" applyFont="1" applyBorder="1" applyAlignment="1">
      <alignment horizontal="left" vertical="top" wrapText="1"/>
    </xf>
    <xf numFmtId="0" fontId="17" fillId="0" borderId="27" xfId="0" applyFont="1" applyBorder="1"/>
    <xf numFmtId="0" fontId="17" fillId="0" borderId="14" xfId="0" applyFont="1" applyBorder="1" applyAlignment="1">
      <alignment horizontal="left" vertical="top" wrapText="1"/>
    </xf>
    <xf numFmtId="0" fontId="10" fillId="8" borderId="77" xfId="0" applyFont="1" applyFill="1" applyBorder="1" applyAlignment="1">
      <alignment horizontal="center" vertical="center" wrapText="1"/>
    </xf>
    <xf numFmtId="0" fontId="10" fillId="8" borderId="91"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1" fillId="0" borderId="0" xfId="0" applyFont="1" applyAlignment="1">
      <alignment horizontal="left" vertical="center"/>
    </xf>
    <xf numFmtId="0" fontId="20" fillId="8" borderId="68"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27" xfId="0" applyFont="1" applyFill="1" applyBorder="1" applyAlignment="1">
      <alignment horizontal="center" vertical="center"/>
    </xf>
    <xf numFmtId="0" fontId="20" fillId="8" borderId="28" xfId="0" applyFont="1" applyFill="1" applyBorder="1" applyAlignment="1">
      <alignment horizontal="center" vertical="center"/>
    </xf>
    <xf numFmtId="0" fontId="21" fillId="0" borderId="69" xfId="0" applyFont="1" applyBorder="1" applyAlignment="1">
      <alignment horizontal="left" vertical="center" wrapText="1"/>
    </xf>
    <xf numFmtId="0" fontId="30" fillId="0" borderId="71" xfId="0" applyFont="1" applyBorder="1" applyAlignment="1">
      <alignment horizontal="left" vertical="center" wrapText="1"/>
    </xf>
    <xf numFmtId="0" fontId="32" fillId="0" borderId="71" xfId="10" applyFont="1" applyFill="1" applyBorder="1" applyAlignment="1">
      <alignment horizontal="left" vertical="center"/>
    </xf>
    <xf numFmtId="0" fontId="21" fillId="0" borderId="71" xfId="0" applyFont="1" applyBorder="1" applyAlignment="1">
      <alignment horizontal="left" vertical="center" wrapText="1"/>
    </xf>
    <xf numFmtId="0" fontId="21" fillId="0" borderId="0" xfId="0" applyFont="1" applyAlignment="1">
      <alignment horizontal="left" vertical="center" wrapText="1"/>
    </xf>
    <xf numFmtId="0" fontId="21" fillId="0" borderId="25" xfId="0" applyFont="1" applyBorder="1" applyAlignment="1">
      <alignment horizontal="left" vertical="center" wrapText="1"/>
    </xf>
    <xf numFmtId="0" fontId="30" fillId="0" borderId="1" xfId="0" applyFont="1" applyBorder="1" applyAlignment="1">
      <alignment horizontal="left" vertical="center" wrapText="1"/>
    </xf>
    <xf numFmtId="0" fontId="32" fillId="0" borderId="1" xfId="10" applyFont="1" applyFill="1" applyBorder="1" applyAlignment="1">
      <alignment horizontal="left" vertical="center"/>
    </xf>
    <xf numFmtId="0" fontId="21" fillId="0" borderId="1" xfId="0" applyFont="1" applyBorder="1" applyAlignment="1">
      <alignment horizontal="left" vertical="center" wrapText="1"/>
    </xf>
    <xf numFmtId="0" fontId="21" fillId="0" borderId="68" xfId="0" applyFont="1" applyBorder="1" applyAlignment="1">
      <alignment horizontal="left" vertical="center" wrapText="1"/>
    </xf>
    <xf numFmtId="0" fontId="30" fillId="0" borderId="27" xfId="0" applyFont="1" applyBorder="1" applyAlignment="1">
      <alignment horizontal="left" vertical="center" wrapText="1"/>
    </xf>
    <xf numFmtId="0" fontId="32" fillId="0" borderId="27" xfId="10" applyFont="1" applyFill="1" applyBorder="1" applyAlignment="1">
      <alignment horizontal="left" vertical="center"/>
    </xf>
    <xf numFmtId="0" fontId="21" fillId="0" borderId="27" xfId="0" applyFont="1" applyBorder="1" applyAlignment="1">
      <alignment horizontal="left" vertical="center" wrapText="1"/>
    </xf>
    <xf numFmtId="0" fontId="32" fillId="0" borderId="71" xfId="10" applyFont="1" applyBorder="1" applyAlignment="1">
      <alignment horizontal="left" vertical="center"/>
    </xf>
    <xf numFmtId="0" fontId="32" fillId="0" borderId="1" xfId="10" applyFont="1" applyBorder="1" applyAlignment="1">
      <alignment horizontal="left" vertical="center"/>
    </xf>
    <xf numFmtId="0" fontId="32" fillId="0" borderId="27" xfId="10" applyFont="1" applyBorder="1" applyAlignment="1">
      <alignment horizontal="left" vertical="center"/>
    </xf>
    <xf numFmtId="0" fontId="34" fillId="0" borderId="1" xfId="0" applyFont="1" applyBorder="1" applyAlignment="1">
      <alignment horizontal="center" vertical="center"/>
    </xf>
    <xf numFmtId="0" fontId="35" fillId="0" borderId="0" xfId="0" applyFont="1" applyFill="1" applyBorder="1" applyAlignment="1"/>
    <xf numFmtId="0" fontId="20" fillId="8" borderId="0" xfId="0" applyFont="1" applyFill="1" applyAlignment="1">
      <alignment horizontal="center" vertical="center" wrapText="1"/>
    </xf>
    <xf numFmtId="0" fontId="20" fillId="8" borderId="92" xfId="0" applyFont="1" applyFill="1" applyBorder="1" applyAlignment="1">
      <alignment horizontal="center" vertical="center" wrapText="1"/>
    </xf>
    <xf numFmtId="0" fontId="21" fillId="0" borderId="82" xfId="0" quotePrefix="1" applyFont="1" applyBorder="1" applyAlignment="1">
      <alignment horizontal="left" vertical="center" wrapText="1"/>
    </xf>
    <xf numFmtId="0" fontId="21" fillId="0" borderId="83" xfId="0" quotePrefix="1" applyFont="1" applyBorder="1" applyAlignment="1">
      <alignment horizontal="left" vertical="center" wrapText="1"/>
    </xf>
    <xf numFmtId="0" fontId="21" fillId="0" borderId="84" xfId="0" quotePrefix="1" applyFont="1" applyBorder="1" applyAlignment="1">
      <alignment horizontal="left" vertical="center" wrapText="1"/>
    </xf>
    <xf numFmtId="0" fontId="28" fillId="3" borderId="3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35"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85" xfId="0" applyFont="1" applyFill="1" applyBorder="1" applyAlignment="1">
      <alignment horizontal="center" vertical="center" wrapText="1"/>
    </xf>
    <xf numFmtId="0" fontId="10" fillId="8" borderId="86" xfId="0" applyFont="1" applyFill="1" applyBorder="1" applyAlignment="1">
      <alignment horizontal="center" vertical="center" wrapText="1"/>
    </xf>
    <xf numFmtId="0" fontId="10" fillId="8" borderId="87"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7" fillId="0" borderId="1"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9" fillId="4" borderId="18" xfId="0" applyFont="1" applyFill="1" applyBorder="1" applyAlignment="1">
      <alignment horizontal="left" vertical="center" wrapText="1"/>
    </xf>
    <xf numFmtId="0" fontId="16" fillId="4" borderId="18" xfId="5"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2" borderId="6"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69"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6" fillId="4" borderId="1" xfId="5" applyFont="1" applyFill="1" applyBorder="1" applyAlignment="1">
      <alignment horizontal="center" vertical="center"/>
    </xf>
    <xf numFmtId="0" fontId="24" fillId="2" borderId="62"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49" xfId="0" applyFont="1" applyFill="1" applyBorder="1" applyAlignment="1">
      <alignment horizontal="center" vertical="center"/>
    </xf>
    <xf numFmtId="0" fontId="7" fillId="0" borderId="18"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9" fillId="4" borderId="16" xfId="0" applyFont="1" applyFill="1" applyBorder="1" applyAlignment="1">
      <alignment horizontal="left" vertical="center" wrapText="1"/>
    </xf>
    <xf numFmtId="0" fontId="19" fillId="4" borderId="48" xfId="0" applyFont="1" applyFill="1" applyBorder="1" applyAlignment="1">
      <alignment horizontal="left" vertical="center" wrapText="1"/>
    </xf>
    <xf numFmtId="0" fontId="24" fillId="2" borderId="59"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7" fillId="0" borderId="48" xfId="0" applyFont="1" applyBorder="1" applyAlignment="1">
      <alignment horizontal="center" vertical="center" wrapText="1"/>
    </xf>
    <xf numFmtId="0" fontId="7" fillId="0" borderId="19" xfId="0" applyFont="1" applyBorder="1" applyAlignment="1">
      <alignment horizontal="center" vertical="center"/>
    </xf>
    <xf numFmtId="0" fontId="7" fillId="0" borderId="41" xfId="0" applyFont="1" applyBorder="1" applyAlignment="1">
      <alignment horizontal="center" vertical="center"/>
    </xf>
    <xf numFmtId="0" fontId="7" fillId="0" borderId="18"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52" xfId="0" applyFont="1" applyFill="1" applyBorder="1" applyAlignment="1">
      <alignment horizontal="center" vertical="top" wrapText="1"/>
    </xf>
    <xf numFmtId="0" fontId="10" fillId="2" borderId="73" xfId="0" applyFont="1" applyFill="1" applyBorder="1" applyAlignment="1">
      <alignment horizontal="center" vertical="top" wrapText="1"/>
    </xf>
    <xf numFmtId="0" fontId="10" fillId="2" borderId="52"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72"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6" fillId="4" borderId="16" xfId="5" applyFont="1" applyFill="1" applyBorder="1" applyAlignment="1">
      <alignment horizontal="center" vertical="center"/>
    </xf>
    <xf numFmtId="0" fontId="16" fillId="4" borderId="20" xfId="5" applyFont="1" applyFill="1" applyBorder="1" applyAlignment="1">
      <alignment horizontal="center" vertical="center"/>
    </xf>
    <xf numFmtId="0" fontId="7" fillId="0" borderId="50" xfId="6" applyFont="1" applyBorder="1" applyAlignment="1">
      <alignment horizontal="center" vertical="center" wrapText="1"/>
    </xf>
    <xf numFmtId="0" fontId="7" fillId="0" borderId="0" xfId="6" applyFont="1" applyAlignment="1">
      <alignment horizontal="center" vertical="center" wrapText="1"/>
    </xf>
    <xf numFmtId="0" fontId="7" fillId="0" borderId="48" xfId="6" applyFont="1" applyBorder="1" applyAlignment="1">
      <alignment horizontal="center" vertical="center" wrapText="1"/>
    </xf>
    <xf numFmtId="0" fontId="10" fillId="2" borderId="69" xfId="6" applyFont="1" applyFill="1" applyBorder="1" applyAlignment="1">
      <alignment horizontal="center" vertical="center" wrapText="1"/>
    </xf>
    <xf numFmtId="0" fontId="10" fillId="2" borderId="70" xfId="6" applyFont="1" applyFill="1" applyBorder="1" applyAlignment="1">
      <alignment horizontal="center" vertical="center" wrapText="1"/>
    </xf>
    <xf numFmtId="0" fontId="10" fillId="2" borderId="19" xfId="6"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2" borderId="4" xfId="6" applyFont="1" applyFill="1" applyBorder="1" applyAlignment="1">
      <alignment horizontal="center" vertical="center" wrapText="1"/>
    </xf>
    <xf numFmtId="0" fontId="10" fillId="2" borderId="2" xfId="6" applyFont="1" applyFill="1" applyBorder="1" applyAlignment="1">
      <alignment horizontal="center" vertical="center" wrapText="1"/>
    </xf>
    <xf numFmtId="0" fontId="10" fillId="2" borderId="71" xfId="6" applyFont="1" applyFill="1" applyBorder="1" applyAlignment="1">
      <alignment horizontal="center" vertical="center" wrapText="1"/>
    </xf>
    <xf numFmtId="0" fontId="10" fillId="2" borderId="1" xfId="6" applyFont="1" applyFill="1" applyBorder="1" applyAlignment="1">
      <alignment horizontal="center" vertical="center"/>
    </xf>
    <xf numFmtId="0" fontId="10" fillId="2" borderId="22" xfId="6" applyFont="1" applyFill="1" applyBorder="1" applyAlignment="1">
      <alignment horizontal="center" vertical="center" wrapText="1"/>
    </xf>
    <xf numFmtId="0" fontId="10" fillId="2" borderId="24" xfId="6" applyFont="1" applyFill="1" applyBorder="1" applyAlignment="1">
      <alignment horizontal="center" vertical="center" wrapText="1"/>
    </xf>
    <xf numFmtId="0" fontId="10" fillId="2" borderId="62" xfId="6" applyFont="1" applyFill="1" applyBorder="1" applyAlignment="1">
      <alignment horizontal="center" vertical="center" wrapText="1"/>
    </xf>
    <xf numFmtId="0" fontId="10" fillId="2" borderId="50" xfId="6" applyFont="1" applyFill="1" applyBorder="1" applyAlignment="1">
      <alignment horizontal="center" vertical="center" wrapText="1"/>
    </xf>
    <xf numFmtId="0" fontId="10" fillId="2" borderId="49" xfId="6" applyFont="1" applyFill="1" applyBorder="1" applyAlignment="1">
      <alignment horizontal="center" vertical="center" wrapText="1"/>
    </xf>
    <xf numFmtId="0" fontId="10" fillId="2" borderId="18" xfId="6" applyFont="1" applyFill="1" applyBorder="1" applyAlignment="1">
      <alignment horizontal="center" vertical="center" wrapText="1"/>
    </xf>
    <xf numFmtId="0" fontId="10" fillId="2" borderId="30" xfId="6" applyFont="1" applyFill="1" applyBorder="1" applyAlignment="1">
      <alignment horizontal="center" vertical="center" wrapText="1"/>
    </xf>
    <xf numFmtId="0" fontId="10" fillId="2" borderId="67" xfId="6" applyFont="1" applyFill="1" applyBorder="1" applyAlignment="1">
      <alignment horizontal="center" vertical="center" wrapText="1"/>
    </xf>
    <xf numFmtId="164" fontId="10" fillId="2" borderId="69" xfId="8" applyNumberFormat="1" applyFont="1" applyFill="1" applyBorder="1" applyAlignment="1">
      <alignment horizontal="center" vertical="center" wrapText="1"/>
    </xf>
    <xf numFmtId="164" fontId="10" fillId="2" borderId="71" xfId="8" applyNumberFormat="1" applyFont="1" applyFill="1" applyBorder="1" applyAlignment="1">
      <alignment horizontal="center" vertical="center" wrapText="1"/>
    </xf>
    <xf numFmtId="164" fontId="10" fillId="2" borderId="70" xfId="8" applyNumberFormat="1" applyFont="1" applyFill="1" applyBorder="1" applyAlignment="1">
      <alignment horizontal="center" vertical="center" wrapText="1"/>
    </xf>
    <xf numFmtId="0" fontId="10" fillId="2" borderId="23" xfId="6" applyFont="1" applyFill="1" applyBorder="1" applyAlignment="1">
      <alignment horizontal="center" vertical="center" wrapText="1"/>
    </xf>
    <xf numFmtId="164" fontId="10" fillId="2" borderId="22" xfId="8" applyNumberFormat="1" applyFont="1" applyFill="1" applyBorder="1" applyAlignment="1">
      <alignment horizontal="center" vertical="center" wrapText="1"/>
    </xf>
    <xf numFmtId="164" fontId="10" fillId="2" borderId="23" xfId="8" applyNumberFormat="1" applyFont="1" applyFill="1" applyBorder="1" applyAlignment="1">
      <alignment horizontal="center" vertical="center" wrapText="1"/>
    </xf>
    <xf numFmtId="164" fontId="10" fillId="2" borderId="24" xfId="8" applyNumberFormat="1" applyFont="1" applyFill="1" applyBorder="1" applyAlignment="1">
      <alignment horizontal="center" vertical="center" wrapText="1"/>
    </xf>
    <xf numFmtId="0" fontId="10" fillId="2" borderId="3" xfId="6" applyFont="1" applyFill="1" applyBorder="1" applyAlignment="1">
      <alignment horizontal="center" vertical="center" wrapText="1"/>
    </xf>
    <xf numFmtId="0" fontId="10" fillId="2" borderId="20" xfId="6" applyFont="1" applyFill="1" applyBorder="1" applyAlignment="1">
      <alignment horizontal="center" vertical="center" wrapText="1"/>
    </xf>
    <xf numFmtId="0" fontId="7" fillId="0" borderId="12" xfId="6" applyFont="1" applyBorder="1" applyAlignment="1">
      <alignment horizontal="center" vertical="center" wrapText="1"/>
    </xf>
    <xf numFmtId="0" fontId="7" fillId="0" borderId="19" xfId="6" applyFont="1" applyBorder="1" applyAlignment="1">
      <alignment horizontal="center" vertical="center"/>
    </xf>
    <xf numFmtId="0" fontId="7" fillId="0" borderId="41" xfId="6" applyFont="1" applyBorder="1" applyAlignment="1">
      <alignment horizontal="center" vertical="center"/>
    </xf>
    <xf numFmtId="0" fontId="7" fillId="0" borderId="18" xfId="6" applyFont="1" applyBorder="1" applyAlignment="1">
      <alignment horizontal="center" vertical="center"/>
    </xf>
    <xf numFmtId="0" fontId="7" fillId="0" borderId="19" xfId="9" applyFont="1" applyBorder="1" applyAlignment="1">
      <alignment horizontal="center" vertical="center"/>
    </xf>
    <xf numFmtId="0" fontId="7" fillId="0" borderId="41" xfId="9" applyFont="1" applyBorder="1" applyAlignment="1">
      <alignment horizontal="center" vertical="center"/>
    </xf>
    <xf numFmtId="0" fontId="7" fillId="0" borderId="18" xfId="9" applyFont="1" applyBorder="1" applyAlignment="1">
      <alignment horizontal="center" vertical="center"/>
    </xf>
    <xf numFmtId="0" fontId="18" fillId="4" borderId="18" xfId="6" applyFont="1" applyFill="1" applyBorder="1" applyAlignment="1">
      <alignment horizontal="left" vertical="center" wrapText="1"/>
    </xf>
    <xf numFmtId="0" fontId="12" fillId="2" borderId="6" xfId="9" applyFont="1" applyFill="1" applyBorder="1" applyAlignment="1">
      <alignment horizontal="center" vertical="center" wrapText="1"/>
    </xf>
    <xf numFmtId="0" fontId="12" fillId="2" borderId="7" xfId="9" applyFont="1" applyFill="1" applyBorder="1" applyAlignment="1">
      <alignment horizontal="center" vertical="center" wrapText="1"/>
    </xf>
    <xf numFmtId="0" fontId="12" fillId="2" borderId="8" xfId="9" applyFont="1" applyFill="1" applyBorder="1" applyAlignment="1">
      <alignment horizontal="center" vertical="center" wrapText="1"/>
    </xf>
    <xf numFmtId="0" fontId="7" fillId="0" borderId="19" xfId="6" applyFont="1" applyBorder="1" applyAlignment="1">
      <alignment horizontal="center" vertical="center" wrapText="1"/>
    </xf>
    <xf numFmtId="0" fontId="7" fillId="0" borderId="41" xfId="6" applyFont="1" applyBorder="1" applyAlignment="1">
      <alignment horizontal="center" vertical="center" wrapText="1"/>
    </xf>
    <xf numFmtId="0" fontId="7" fillId="0" borderId="74" xfId="6" applyFont="1" applyBorder="1" applyAlignment="1">
      <alignment horizontal="center" vertical="center" wrapText="1"/>
    </xf>
    <xf numFmtId="0" fontId="15" fillId="4" borderId="18" xfId="6" applyFont="1" applyFill="1" applyBorder="1" applyAlignment="1">
      <alignment horizontal="left" vertical="center" wrapText="1"/>
    </xf>
    <xf numFmtId="0" fontId="12" fillId="5" borderId="2" xfId="9" applyFont="1" applyFill="1" applyBorder="1" applyAlignment="1">
      <alignment horizontal="center" vertical="center" wrapText="1"/>
    </xf>
    <xf numFmtId="0" fontId="12" fillId="5" borderId="3" xfId="9" applyFont="1" applyFill="1" applyBorder="1" applyAlignment="1">
      <alignment horizontal="center" vertical="center" wrapText="1"/>
    </xf>
    <xf numFmtId="0" fontId="12" fillId="5" borderId="4" xfId="9" applyFont="1" applyFill="1" applyBorder="1" applyAlignment="1">
      <alignment horizontal="center" vertical="center" wrapText="1"/>
    </xf>
    <xf numFmtId="0" fontId="19" fillId="4" borderId="1" xfId="0" applyFont="1" applyFill="1" applyBorder="1" applyAlignment="1">
      <alignment horizontal="left" vertical="center" wrapText="1"/>
    </xf>
    <xf numFmtId="0" fontId="7" fillId="0" borderId="19" xfId="3" applyFont="1" applyBorder="1" applyAlignment="1">
      <alignment horizontal="center" vertical="center" wrapText="1"/>
    </xf>
    <xf numFmtId="0" fontId="7" fillId="0" borderId="4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 xfId="3" applyFont="1" applyBorder="1" applyAlignment="1">
      <alignment horizontal="center" vertical="center"/>
    </xf>
  </cellXfs>
  <cellStyles count="11">
    <cellStyle name="Hipervínculo" xfId="5" builtinId="8"/>
    <cellStyle name="Hipervínculo 2" xfId="10" xr:uid="{436C91F8-4337-7941-A775-D37532EC25E9}"/>
    <cellStyle name="Hyperlink" xfId="4" xr:uid="{00000000-000B-0000-0000-000008000000}"/>
    <cellStyle name="Normal" xfId="0" builtinId="0"/>
    <cellStyle name="Normal 2" xfId="1" xr:uid="{6A156BCF-B976-4700-99D2-3EFF796DA2CD}"/>
    <cellStyle name="Normal 2 2" xfId="6" xr:uid="{67C5FF03-B871-BF49-B0B6-68194629AB82}"/>
    <cellStyle name="Normal 3" xfId="3" xr:uid="{58FD2407-68C0-6F43-8E78-2219D6B0B980}"/>
    <cellStyle name="Normal 3 2" xfId="9" xr:uid="{78AF4CAF-477D-4C4D-9B24-C37B84F8A073}"/>
    <cellStyle name="Porcentaje" xfId="2" builtinId="5"/>
    <cellStyle name="Porcentaje 2" xfId="7" xr:uid="{C6CE7C97-216C-7144-A8E6-CCB15E42B4F2}"/>
    <cellStyle name="Porcentaje 3" xfId="8" xr:uid="{32E8125C-F2C9-9841-981D-48231432955A}"/>
  </cellStyles>
  <dxfs count="0"/>
  <tableStyles count="0" defaultTableStyle="TableStyleMedium2" defaultPivotStyle="PivotStyleLight16"/>
  <colors>
    <mruColors>
      <color rgb="FFA1E9ED"/>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de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1'!$F$13:$L$13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EFD-7247-AE1A-79F865A629F7}"/>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 de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2'!$D$16</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2'!$F$16:$L$16</c:f>
              <c:numCache>
                <c:formatCode>0%</c:formatCode>
                <c:ptCount val="7"/>
                <c:pt idx="0">
                  <c:v>0.55000000000000004</c:v>
                </c:pt>
                <c:pt idx="1">
                  <c:v>0.11666666666666667</c:v>
                </c:pt>
                <c:pt idx="2">
                  <c:v>0.23333333333333334</c:v>
                </c:pt>
                <c:pt idx="3">
                  <c:v>0.8</c:v>
                </c:pt>
                <c:pt idx="4">
                  <c:v>0.81666666666666665</c:v>
                </c:pt>
                <c:pt idx="5">
                  <c:v>0.7</c:v>
                </c:pt>
                <c:pt idx="6">
                  <c:v>0.3</c:v>
                </c:pt>
              </c:numCache>
            </c:numRef>
          </c:val>
          <c:extLst>
            <c:ext xmlns:c16="http://schemas.microsoft.com/office/drawing/2014/chart" uri="{C3380CC4-5D6E-409C-BE32-E72D297353CC}">
              <c16:uniqueId val="{00000000-F22B-2A4B-8D94-1009833D1DF9}"/>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 de doctorado</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2'!$D$17</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2'!$F$17:$L$17</c:f>
              <c:numCache>
                <c:formatCode>0%</c:formatCode>
                <c:ptCount val="7"/>
                <c:pt idx="0">
                  <c:v>0.70588235294117652</c:v>
                </c:pt>
                <c:pt idx="1">
                  <c:v>0.17647058823529413</c:v>
                </c:pt>
                <c:pt idx="2">
                  <c:v>0.11764705882352941</c:v>
                </c:pt>
                <c:pt idx="3">
                  <c:v>0.94117647058823528</c:v>
                </c:pt>
                <c:pt idx="4">
                  <c:v>0.70588235294117652</c:v>
                </c:pt>
                <c:pt idx="5">
                  <c:v>0.94117647058823528</c:v>
                </c:pt>
                <c:pt idx="6">
                  <c:v>0.35294117647058826</c:v>
                </c:pt>
              </c:numCache>
            </c:numRef>
          </c:val>
          <c:extLst>
            <c:ext xmlns:c16="http://schemas.microsoft.com/office/drawing/2014/chart" uri="{C3380CC4-5D6E-409C-BE32-E72D297353CC}">
              <c16:uniqueId val="{00000000-A5B6-8342-ABC3-DBB0DBC1FAD6}"/>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2'!$D$13</c:f>
              <c:strCache>
                <c:ptCount val="1"/>
                <c:pt idx="0">
                  <c:v>TSU</c:v>
                </c:pt>
              </c:strCache>
            </c:strRef>
          </c:tx>
          <c:spPr>
            <a:solidFill>
              <a:schemeClr val="accent1"/>
            </a:solidFill>
            <a:ln>
              <a:noFill/>
            </a:ln>
            <a:effectLst/>
          </c:spPr>
          <c:invertIfNegative val="0"/>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2'!$F$13:$L$13</c:f>
              <c:numCache>
                <c:formatCode>0%</c:formatCode>
                <c:ptCount val="7"/>
              </c:numCache>
            </c:numRef>
          </c:val>
          <c:extLst>
            <c:ext xmlns:c16="http://schemas.microsoft.com/office/drawing/2014/chart" uri="{C3380CC4-5D6E-409C-BE32-E72D297353CC}">
              <c16:uniqueId val="{00000000-084A-BC43-857A-EF31336B793F}"/>
            </c:ext>
          </c:extLst>
        </c:ser>
        <c:ser>
          <c:idx val="1"/>
          <c:order val="1"/>
          <c:tx>
            <c:strRef>
              <c:f>'Indicador 2'!$D$14</c:f>
              <c:strCache>
                <c:ptCount val="1"/>
                <c:pt idx="0">
                  <c:v>Licenciatura</c:v>
                </c:pt>
              </c:strCache>
            </c:strRef>
          </c:tx>
          <c:spPr>
            <a:solidFill>
              <a:schemeClr val="accent2"/>
            </a:solidFill>
            <a:ln>
              <a:noFill/>
            </a:ln>
            <a:effectLst/>
          </c:spPr>
          <c:invertIfNegative val="0"/>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2'!$F$14:$L$14</c:f>
              <c:numCache>
                <c:formatCode>0%</c:formatCode>
                <c:ptCount val="7"/>
                <c:pt idx="0">
                  <c:v>0.49230769230769234</c:v>
                </c:pt>
                <c:pt idx="1">
                  <c:v>1.5384615384615385E-2</c:v>
                </c:pt>
                <c:pt idx="2">
                  <c:v>0.2153846153846154</c:v>
                </c:pt>
                <c:pt idx="3">
                  <c:v>0.92307692307692313</c:v>
                </c:pt>
                <c:pt idx="4">
                  <c:v>0.83076923076923082</c:v>
                </c:pt>
                <c:pt idx="5">
                  <c:v>0.72307692307692306</c:v>
                </c:pt>
                <c:pt idx="6">
                  <c:v>0.4</c:v>
                </c:pt>
              </c:numCache>
            </c:numRef>
          </c:val>
          <c:extLst>
            <c:ext xmlns:c16="http://schemas.microsoft.com/office/drawing/2014/chart" uri="{C3380CC4-5D6E-409C-BE32-E72D297353CC}">
              <c16:uniqueId val="{00000001-084A-BC43-857A-EF31336B793F}"/>
            </c:ext>
          </c:extLst>
        </c:ser>
        <c:ser>
          <c:idx val="2"/>
          <c:order val="2"/>
          <c:tx>
            <c:strRef>
              <c:f>'Indicador 2'!$D$15</c:f>
              <c:strCache>
                <c:ptCount val="1"/>
                <c:pt idx="0">
                  <c:v>Especialidad</c:v>
                </c:pt>
              </c:strCache>
            </c:strRef>
          </c:tx>
          <c:spPr>
            <a:solidFill>
              <a:schemeClr val="accent3"/>
            </a:solidFill>
            <a:ln>
              <a:noFill/>
            </a:ln>
            <a:effectLst/>
          </c:spPr>
          <c:invertIfNegative val="0"/>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2'!$F$15:$L$15</c:f>
              <c:numCache>
                <c:formatCode>0%</c:formatCode>
                <c:ptCount val="7"/>
                <c:pt idx="0">
                  <c:v>0.41935483870967744</c:v>
                </c:pt>
                <c:pt idx="1">
                  <c:v>6.4516129032258063E-2</c:v>
                </c:pt>
                <c:pt idx="2">
                  <c:v>0.22580645161290322</c:v>
                </c:pt>
                <c:pt idx="3">
                  <c:v>0.80645161290322576</c:v>
                </c:pt>
                <c:pt idx="4">
                  <c:v>0.67741935483870963</c:v>
                </c:pt>
                <c:pt idx="5">
                  <c:v>0.5161290322580645</c:v>
                </c:pt>
                <c:pt idx="6">
                  <c:v>0.29032258064516131</c:v>
                </c:pt>
              </c:numCache>
            </c:numRef>
          </c:val>
          <c:extLst>
            <c:ext xmlns:c16="http://schemas.microsoft.com/office/drawing/2014/chart" uri="{C3380CC4-5D6E-409C-BE32-E72D297353CC}">
              <c16:uniqueId val="{00000002-084A-BC43-857A-EF31336B793F}"/>
            </c:ext>
          </c:extLst>
        </c:ser>
        <c:ser>
          <c:idx val="3"/>
          <c:order val="3"/>
          <c:tx>
            <c:strRef>
              <c:f>'Indicador 2'!$D$16</c:f>
              <c:strCache>
                <c:ptCount val="1"/>
                <c:pt idx="0">
                  <c:v>Maestría</c:v>
                </c:pt>
              </c:strCache>
            </c:strRef>
          </c:tx>
          <c:spPr>
            <a:solidFill>
              <a:schemeClr val="accent4"/>
            </a:solidFill>
            <a:ln>
              <a:noFill/>
            </a:ln>
            <a:effectLst/>
          </c:spPr>
          <c:invertIfNegative val="0"/>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2'!$F$16:$L$16</c:f>
              <c:numCache>
                <c:formatCode>0%</c:formatCode>
                <c:ptCount val="7"/>
                <c:pt idx="0">
                  <c:v>0.55000000000000004</c:v>
                </c:pt>
                <c:pt idx="1">
                  <c:v>0.11666666666666667</c:v>
                </c:pt>
                <c:pt idx="2">
                  <c:v>0.23333333333333334</c:v>
                </c:pt>
                <c:pt idx="3">
                  <c:v>0.8</c:v>
                </c:pt>
                <c:pt idx="4">
                  <c:v>0.81666666666666665</c:v>
                </c:pt>
                <c:pt idx="5">
                  <c:v>0.7</c:v>
                </c:pt>
                <c:pt idx="6">
                  <c:v>0.3</c:v>
                </c:pt>
              </c:numCache>
            </c:numRef>
          </c:val>
          <c:extLst>
            <c:ext xmlns:c16="http://schemas.microsoft.com/office/drawing/2014/chart" uri="{C3380CC4-5D6E-409C-BE32-E72D297353CC}">
              <c16:uniqueId val="{00000003-084A-BC43-857A-EF31336B793F}"/>
            </c:ext>
          </c:extLst>
        </c:ser>
        <c:ser>
          <c:idx val="4"/>
          <c:order val="4"/>
          <c:tx>
            <c:strRef>
              <c:f>'Indicador 2'!$D$17</c:f>
              <c:strCache>
                <c:ptCount val="1"/>
                <c:pt idx="0">
                  <c:v>Doctorado</c:v>
                </c:pt>
              </c:strCache>
            </c:strRef>
          </c:tx>
          <c:spPr>
            <a:solidFill>
              <a:schemeClr val="accent5"/>
            </a:solidFill>
            <a:ln>
              <a:noFill/>
            </a:ln>
            <a:effectLst/>
          </c:spPr>
          <c:invertIfNegative val="0"/>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2'!$F$17:$L$17</c:f>
              <c:numCache>
                <c:formatCode>0%</c:formatCode>
                <c:ptCount val="7"/>
                <c:pt idx="0">
                  <c:v>0.70588235294117652</c:v>
                </c:pt>
                <c:pt idx="1">
                  <c:v>0.17647058823529413</c:v>
                </c:pt>
                <c:pt idx="2">
                  <c:v>0.11764705882352941</c:v>
                </c:pt>
                <c:pt idx="3">
                  <c:v>0.94117647058823528</c:v>
                </c:pt>
                <c:pt idx="4">
                  <c:v>0.70588235294117652</c:v>
                </c:pt>
                <c:pt idx="5">
                  <c:v>0.94117647058823528</c:v>
                </c:pt>
                <c:pt idx="6">
                  <c:v>0.35294117647058826</c:v>
                </c:pt>
              </c:numCache>
            </c:numRef>
          </c:val>
          <c:extLst>
            <c:ext xmlns:c16="http://schemas.microsoft.com/office/drawing/2014/chart" uri="{C3380CC4-5D6E-409C-BE32-E72D297353CC}">
              <c16:uniqueId val="{00000004-084A-BC43-857A-EF31336B793F}"/>
            </c:ext>
          </c:extLst>
        </c:ser>
        <c:dLbls>
          <c:showLegendKey val="0"/>
          <c:showVal val="0"/>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3'!$D$15</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3'!$F$15:$Z$15</c:f>
              <c:numCache>
                <c:formatCode>0.0%</c:formatCode>
                <c:ptCount val="21"/>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BBD-9D48-90D8-B0B6742E6969}"/>
            </c:ext>
          </c:extLst>
        </c:ser>
        <c:dLbls>
          <c:showLegendKey val="0"/>
          <c:showVal val="1"/>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3'!$D$16</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3'!$F$16:$Z$16</c:f>
              <c:numCache>
                <c:formatCode>0.0%</c:formatCode>
                <c:ptCount val="21"/>
                <c:pt idx="0">
                  <c:v>0.50769230769230766</c:v>
                </c:pt>
                <c:pt idx="1">
                  <c:v>0.26153846153846155</c:v>
                </c:pt>
                <c:pt idx="2">
                  <c:v>0.16923076923076924</c:v>
                </c:pt>
                <c:pt idx="3">
                  <c:v>1.5384615384615385E-2</c:v>
                </c:pt>
                <c:pt idx="4">
                  <c:v>1.5384615384615385E-2</c:v>
                </c:pt>
                <c:pt idx="5">
                  <c:v>1.5384615384615385E-2</c:v>
                </c:pt>
                <c:pt idx="6">
                  <c:v>0.2153846153846154</c:v>
                </c:pt>
                <c:pt idx="7">
                  <c:v>0.13846153846153847</c:v>
                </c:pt>
                <c:pt idx="8">
                  <c:v>9.2307692307692313E-2</c:v>
                </c:pt>
                <c:pt idx="9">
                  <c:v>0.92307692307692313</c:v>
                </c:pt>
                <c:pt idx="10">
                  <c:v>0.67692307692307696</c:v>
                </c:pt>
                <c:pt idx="11">
                  <c:v>0.55384615384615388</c:v>
                </c:pt>
                <c:pt idx="12">
                  <c:v>0.83076923076923082</c:v>
                </c:pt>
                <c:pt idx="13">
                  <c:v>0.66153846153846152</c:v>
                </c:pt>
                <c:pt idx="14">
                  <c:v>0.49230769230769234</c:v>
                </c:pt>
                <c:pt idx="15">
                  <c:v>0.69230769230769229</c:v>
                </c:pt>
                <c:pt idx="16">
                  <c:v>0.44615384615384618</c:v>
                </c:pt>
                <c:pt idx="17">
                  <c:v>0.4</c:v>
                </c:pt>
                <c:pt idx="18">
                  <c:v>0.4</c:v>
                </c:pt>
                <c:pt idx="19">
                  <c:v>0.29230769230769232</c:v>
                </c:pt>
                <c:pt idx="20">
                  <c:v>0.16923076923076924</c:v>
                </c:pt>
              </c:numCache>
            </c:numRef>
          </c:val>
          <c:extLst>
            <c:ext xmlns:c16="http://schemas.microsoft.com/office/drawing/2014/chart" uri="{C3380CC4-5D6E-409C-BE32-E72D297353CC}">
              <c16:uniqueId val="{00000000-45C6-8141-B0FC-1024ECABAB18}"/>
            </c:ext>
          </c:extLst>
        </c:ser>
        <c:dLbls>
          <c:showLegendKey val="0"/>
          <c:showVal val="1"/>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 en especialidad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3'!$D$17</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3'!$F$17:$Z$17</c:f>
              <c:numCache>
                <c:formatCode>0.0%</c:formatCode>
                <c:ptCount val="21"/>
                <c:pt idx="0">
                  <c:v>0.41935483870967744</c:v>
                </c:pt>
                <c:pt idx="1">
                  <c:v>3.2258064516129031E-2</c:v>
                </c:pt>
                <c:pt idx="2">
                  <c:v>0</c:v>
                </c:pt>
                <c:pt idx="3">
                  <c:v>6.4516129032258063E-2</c:v>
                </c:pt>
                <c:pt idx="4">
                  <c:v>3.2258064516129031E-2</c:v>
                </c:pt>
                <c:pt idx="5">
                  <c:v>0</c:v>
                </c:pt>
                <c:pt idx="6">
                  <c:v>0.22580645161290322</c:v>
                </c:pt>
                <c:pt idx="7">
                  <c:v>0</c:v>
                </c:pt>
                <c:pt idx="8">
                  <c:v>0</c:v>
                </c:pt>
                <c:pt idx="9">
                  <c:v>0.80645161290322576</c:v>
                </c:pt>
                <c:pt idx="10">
                  <c:v>0.12903225806451613</c:v>
                </c:pt>
                <c:pt idx="11">
                  <c:v>0</c:v>
                </c:pt>
                <c:pt idx="12">
                  <c:v>0.64516129032258063</c:v>
                </c:pt>
                <c:pt idx="13">
                  <c:v>9.6774193548387094E-2</c:v>
                </c:pt>
                <c:pt idx="14">
                  <c:v>0</c:v>
                </c:pt>
                <c:pt idx="15">
                  <c:v>0.4838709677419355</c:v>
                </c:pt>
                <c:pt idx="16">
                  <c:v>6.4516129032258063E-2</c:v>
                </c:pt>
                <c:pt idx="17">
                  <c:v>0</c:v>
                </c:pt>
                <c:pt idx="18">
                  <c:v>0.29032258064516131</c:v>
                </c:pt>
                <c:pt idx="19">
                  <c:v>0</c:v>
                </c:pt>
                <c:pt idx="20">
                  <c:v>0</c:v>
                </c:pt>
              </c:numCache>
            </c:numRef>
          </c:val>
          <c:extLst>
            <c:ext xmlns:c16="http://schemas.microsoft.com/office/drawing/2014/chart" uri="{C3380CC4-5D6E-409C-BE32-E72D297353CC}">
              <c16:uniqueId val="{00000000-2C80-044A-A257-D12725048495}"/>
            </c:ext>
          </c:extLst>
        </c:ser>
        <c:dLbls>
          <c:showLegendKey val="0"/>
          <c:showVal val="1"/>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3'!$D$18</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3'!$F$18:$Z$18</c:f>
              <c:numCache>
                <c:formatCode>0.0%</c:formatCode>
                <c:ptCount val="21"/>
                <c:pt idx="0">
                  <c:v>0.56666666666666665</c:v>
                </c:pt>
                <c:pt idx="1">
                  <c:v>0.15</c:v>
                </c:pt>
                <c:pt idx="2">
                  <c:v>1.6666666666666666E-2</c:v>
                </c:pt>
                <c:pt idx="3">
                  <c:v>0.13333333333333333</c:v>
                </c:pt>
                <c:pt idx="4">
                  <c:v>0</c:v>
                </c:pt>
                <c:pt idx="5">
                  <c:v>1.6666666666666666E-2</c:v>
                </c:pt>
                <c:pt idx="6">
                  <c:v>0.2</c:v>
                </c:pt>
                <c:pt idx="7">
                  <c:v>3.3333333333333333E-2</c:v>
                </c:pt>
                <c:pt idx="8">
                  <c:v>1.6666666666666666E-2</c:v>
                </c:pt>
                <c:pt idx="9">
                  <c:v>0.83333333333333337</c:v>
                </c:pt>
                <c:pt idx="10">
                  <c:v>0.3</c:v>
                </c:pt>
                <c:pt idx="11">
                  <c:v>3.3333333333333333E-2</c:v>
                </c:pt>
                <c:pt idx="12">
                  <c:v>0.81666666666666665</c:v>
                </c:pt>
                <c:pt idx="13">
                  <c:v>0.26666666666666666</c:v>
                </c:pt>
                <c:pt idx="14">
                  <c:v>3.3333333333333333E-2</c:v>
                </c:pt>
                <c:pt idx="15">
                  <c:v>0.71666666666666667</c:v>
                </c:pt>
                <c:pt idx="16">
                  <c:v>0.2</c:v>
                </c:pt>
                <c:pt idx="17">
                  <c:v>3.3333333333333333E-2</c:v>
                </c:pt>
                <c:pt idx="18">
                  <c:v>0.28333333333333333</c:v>
                </c:pt>
                <c:pt idx="19">
                  <c:v>3.3333333333333333E-2</c:v>
                </c:pt>
                <c:pt idx="20">
                  <c:v>0</c:v>
                </c:pt>
              </c:numCache>
            </c:numRef>
          </c:val>
          <c:extLst>
            <c:ext xmlns:c16="http://schemas.microsoft.com/office/drawing/2014/chart" uri="{C3380CC4-5D6E-409C-BE32-E72D297353CC}">
              <c16:uniqueId val="{00000000-C6E8-2C4D-8C2E-FE7EF2F70240}"/>
            </c:ext>
          </c:extLst>
        </c:ser>
        <c:dLbls>
          <c:showLegendKey val="0"/>
          <c:showVal val="1"/>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3'!$D$19</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3'!$F$19:$Z$19</c:f>
              <c:numCache>
                <c:formatCode>0.0%</c:formatCode>
                <c:ptCount val="21"/>
                <c:pt idx="0">
                  <c:v>0.6470588235294118</c:v>
                </c:pt>
                <c:pt idx="1">
                  <c:v>0.35294117647058826</c:v>
                </c:pt>
                <c:pt idx="2">
                  <c:v>0.17647058823529413</c:v>
                </c:pt>
                <c:pt idx="3">
                  <c:v>0.11764705882352941</c:v>
                </c:pt>
                <c:pt idx="4">
                  <c:v>5.8823529411764705E-2</c:v>
                </c:pt>
                <c:pt idx="5">
                  <c:v>0</c:v>
                </c:pt>
                <c:pt idx="6">
                  <c:v>5.8823529411764705E-2</c:v>
                </c:pt>
                <c:pt idx="7">
                  <c:v>0.11764705882352941</c:v>
                </c:pt>
                <c:pt idx="8">
                  <c:v>0</c:v>
                </c:pt>
                <c:pt idx="9">
                  <c:v>0.82352941176470584</c:v>
                </c:pt>
                <c:pt idx="10">
                  <c:v>0.6470588235294118</c:v>
                </c:pt>
                <c:pt idx="11">
                  <c:v>0.17647058823529413</c:v>
                </c:pt>
                <c:pt idx="12">
                  <c:v>0.58823529411764708</c:v>
                </c:pt>
                <c:pt idx="13">
                  <c:v>0.47058823529411764</c:v>
                </c:pt>
                <c:pt idx="14">
                  <c:v>5.8823529411764705E-2</c:v>
                </c:pt>
                <c:pt idx="15">
                  <c:v>0.23333333333333334</c:v>
                </c:pt>
                <c:pt idx="16">
                  <c:v>0.58823529411764708</c:v>
                </c:pt>
                <c:pt idx="17">
                  <c:v>0.17647058823529413</c:v>
                </c:pt>
                <c:pt idx="18">
                  <c:v>0.29411764705882354</c:v>
                </c:pt>
                <c:pt idx="19">
                  <c:v>0.17647058823529413</c:v>
                </c:pt>
                <c:pt idx="20">
                  <c:v>5.8823529411764705E-2</c:v>
                </c:pt>
              </c:numCache>
            </c:numRef>
          </c:val>
          <c:extLst>
            <c:ext xmlns:c16="http://schemas.microsoft.com/office/drawing/2014/chart" uri="{C3380CC4-5D6E-409C-BE32-E72D297353CC}">
              <c16:uniqueId val="{00000000-FBF0-4F46-858A-E98F98DCCDC3}"/>
            </c:ext>
          </c:extLst>
        </c:ser>
        <c:dLbls>
          <c:showLegendKey val="0"/>
          <c:showVal val="1"/>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r>
              <a:rPr lang="en-US"/>
              <a:t>Indicador 3. Tipo de evaluación que se utiliza para evaluar sistemáticamente el grado en que se logra formar los rasgos del perfil de egreso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3'!$D$15</c:f>
              <c:strCache>
                <c:ptCount val="1"/>
                <c:pt idx="0">
                  <c:v>TSU</c:v>
                </c:pt>
              </c:strCache>
            </c:strRef>
          </c:tx>
          <c:spPr>
            <a:solidFill>
              <a:schemeClr val="accent1"/>
            </a:solidFill>
            <a:ln>
              <a:noFill/>
            </a:ln>
            <a:effectLst/>
          </c:spPr>
          <c:invertIfNegative val="0"/>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3'!$F$15:$Z$15</c:f>
              <c:numCache>
                <c:formatCode>0.0%</c:formatCode>
                <c:ptCount val="21"/>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5F80-1E47-AFE6-A04F1EB36B7C}"/>
            </c:ext>
          </c:extLst>
        </c:ser>
        <c:ser>
          <c:idx val="1"/>
          <c:order val="1"/>
          <c:tx>
            <c:strRef>
              <c:f>'Indicador 3'!$D$16</c:f>
              <c:strCache>
                <c:ptCount val="1"/>
                <c:pt idx="0">
                  <c:v>Licenciatura</c:v>
                </c:pt>
              </c:strCache>
            </c:strRef>
          </c:tx>
          <c:spPr>
            <a:solidFill>
              <a:schemeClr val="accent2"/>
            </a:solidFill>
            <a:ln>
              <a:noFill/>
            </a:ln>
            <a:effectLst/>
          </c:spPr>
          <c:invertIfNegative val="0"/>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3'!$F$16:$Z$16</c:f>
              <c:numCache>
                <c:formatCode>0.0%</c:formatCode>
                <c:ptCount val="21"/>
                <c:pt idx="0">
                  <c:v>0.50769230769230766</c:v>
                </c:pt>
                <c:pt idx="1">
                  <c:v>0.26153846153846155</c:v>
                </c:pt>
                <c:pt idx="2">
                  <c:v>0.16923076923076924</c:v>
                </c:pt>
                <c:pt idx="3">
                  <c:v>1.5384615384615385E-2</c:v>
                </c:pt>
                <c:pt idx="4">
                  <c:v>1.5384615384615385E-2</c:v>
                </c:pt>
                <c:pt idx="5">
                  <c:v>1.5384615384615385E-2</c:v>
                </c:pt>
                <c:pt idx="6">
                  <c:v>0.2153846153846154</c:v>
                </c:pt>
                <c:pt idx="7">
                  <c:v>0.13846153846153847</c:v>
                </c:pt>
                <c:pt idx="8">
                  <c:v>9.2307692307692313E-2</c:v>
                </c:pt>
                <c:pt idx="9">
                  <c:v>0.92307692307692313</c:v>
                </c:pt>
                <c:pt idx="10">
                  <c:v>0.67692307692307696</c:v>
                </c:pt>
                <c:pt idx="11">
                  <c:v>0.55384615384615388</c:v>
                </c:pt>
                <c:pt idx="12">
                  <c:v>0.83076923076923082</c:v>
                </c:pt>
                <c:pt idx="13">
                  <c:v>0.66153846153846152</c:v>
                </c:pt>
                <c:pt idx="14">
                  <c:v>0.49230769230769234</c:v>
                </c:pt>
                <c:pt idx="15">
                  <c:v>0.69230769230769229</c:v>
                </c:pt>
                <c:pt idx="16">
                  <c:v>0.44615384615384618</c:v>
                </c:pt>
                <c:pt idx="17">
                  <c:v>0.4</c:v>
                </c:pt>
                <c:pt idx="18">
                  <c:v>0.4</c:v>
                </c:pt>
                <c:pt idx="19">
                  <c:v>0.29230769230769232</c:v>
                </c:pt>
                <c:pt idx="20">
                  <c:v>0.16923076923076924</c:v>
                </c:pt>
              </c:numCache>
            </c:numRef>
          </c:val>
          <c:extLst>
            <c:ext xmlns:c16="http://schemas.microsoft.com/office/drawing/2014/chart" uri="{C3380CC4-5D6E-409C-BE32-E72D297353CC}">
              <c16:uniqueId val="{00000001-5F80-1E47-AFE6-A04F1EB36B7C}"/>
            </c:ext>
          </c:extLst>
        </c:ser>
        <c:ser>
          <c:idx val="2"/>
          <c:order val="2"/>
          <c:tx>
            <c:strRef>
              <c:f>'Indicador 3'!$D$17</c:f>
              <c:strCache>
                <c:ptCount val="1"/>
                <c:pt idx="0">
                  <c:v>Especialidad</c:v>
                </c:pt>
              </c:strCache>
            </c:strRef>
          </c:tx>
          <c:spPr>
            <a:solidFill>
              <a:schemeClr val="accent3"/>
            </a:solidFill>
            <a:ln>
              <a:noFill/>
            </a:ln>
            <a:effectLst/>
          </c:spPr>
          <c:invertIfNegative val="0"/>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3'!$F$17:$Z$17</c:f>
              <c:numCache>
                <c:formatCode>0.0%</c:formatCode>
                <c:ptCount val="21"/>
                <c:pt idx="0">
                  <c:v>0.41935483870967744</c:v>
                </c:pt>
                <c:pt idx="1">
                  <c:v>3.2258064516129031E-2</c:v>
                </c:pt>
                <c:pt idx="2">
                  <c:v>0</c:v>
                </c:pt>
                <c:pt idx="3">
                  <c:v>6.4516129032258063E-2</c:v>
                </c:pt>
                <c:pt idx="4">
                  <c:v>3.2258064516129031E-2</c:v>
                </c:pt>
                <c:pt idx="5">
                  <c:v>0</c:v>
                </c:pt>
                <c:pt idx="6">
                  <c:v>0.22580645161290322</c:v>
                </c:pt>
                <c:pt idx="7">
                  <c:v>0</c:v>
                </c:pt>
                <c:pt idx="8">
                  <c:v>0</c:v>
                </c:pt>
                <c:pt idx="9">
                  <c:v>0.80645161290322576</c:v>
                </c:pt>
                <c:pt idx="10">
                  <c:v>0.12903225806451613</c:v>
                </c:pt>
                <c:pt idx="11">
                  <c:v>0</c:v>
                </c:pt>
                <c:pt idx="12">
                  <c:v>0.64516129032258063</c:v>
                </c:pt>
                <c:pt idx="13">
                  <c:v>9.6774193548387094E-2</c:v>
                </c:pt>
                <c:pt idx="14">
                  <c:v>0</c:v>
                </c:pt>
                <c:pt idx="15">
                  <c:v>0.4838709677419355</c:v>
                </c:pt>
                <c:pt idx="16">
                  <c:v>6.4516129032258063E-2</c:v>
                </c:pt>
                <c:pt idx="17">
                  <c:v>0</c:v>
                </c:pt>
                <c:pt idx="18">
                  <c:v>0.29032258064516131</c:v>
                </c:pt>
                <c:pt idx="19">
                  <c:v>0</c:v>
                </c:pt>
                <c:pt idx="20">
                  <c:v>0</c:v>
                </c:pt>
              </c:numCache>
            </c:numRef>
          </c:val>
          <c:extLst>
            <c:ext xmlns:c16="http://schemas.microsoft.com/office/drawing/2014/chart" uri="{C3380CC4-5D6E-409C-BE32-E72D297353CC}">
              <c16:uniqueId val="{00000002-5F80-1E47-AFE6-A04F1EB36B7C}"/>
            </c:ext>
          </c:extLst>
        </c:ser>
        <c:ser>
          <c:idx val="3"/>
          <c:order val="3"/>
          <c:tx>
            <c:strRef>
              <c:f>'Indicador 3'!$D$18</c:f>
              <c:strCache>
                <c:ptCount val="1"/>
                <c:pt idx="0">
                  <c:v>Maestría</c:v>
                </c:pt>
              </c:strCache>
            </c:strRef>
          </c:tx>
          <c:spPr>
            <a:solidFill>
              <a:schemeClr val="accent4"/>
            </a:solidFill>
            <a:ln>
              <a:noFill/>
            </a:ln>
            <a:effectLst/>
          </c:spPr>
          <c:invertIfNegative val="0"/>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3'!$F$18:$Z$18</c:f>
              <c:numCache>
                <c:formatCode>0.0%</c:formatCode>
                <c:ptCount val="21"/>
                <c:pt idx="0">
                  <c:v>0.56666666666666665</c:v>
                </c:pt>
                <c:pt idx="1">
                  <c:v>0.15</c:v>
                </c:pt>
                <c:pt idx="2">
                  <c:v>1.6666666666666666E-2</c:v>
                </c:pt>
                <c:pt idx="3">
                  <c:v>0.13333333333333333</c:v>
                </c:pt>
                <c:pt idx="4">
                  <c:v>0</c:v>
                </c:pt>
                <c:pt idx="5">
                  <c:v>1.6666666666666666E-2</c:v>
                </c:pt>
                <c:pt idx="6">
                  <c:v>0.2</c:v>
                </c:pt>
                <c:pt idx="7">
                  <c:v>3.3333333333333333E-2</c:v>
                </c:pt>
                <c:pt idx="8">
                  <c:v>1.6666666666666666E-2</c:v>
                </c:pt>
                <c:pt idx="9">
                  <c:v>0.83333333333333337</c:v>
                </c:pt>
                <c:pt idx="10">
                  <c:v>0.3</c:v>
                </c:pt>
                <c:pt idx="11">
                  <c:v>3.3333333333333333E-2</c:v>
                </c:pt>
                <c:pt idx="12">
                  <c:v>0.81666666666666665</c:v>
                </c:pt>
                <c:pt idx="13">
                  <c:v>0.26666666666666666</c:v>
                </c:pt>
                <c:pt idx="14">
                  <c:v>3.3333333333333333E-2</c:v>
                </c:pt>
                <c:pt idx="15">
                  <c:v>0.71666666666666667</c:v>
                </c:pt>
                <c:pt idx="16">
                  <c:v>0.2</c:v>
                </c:pt>
                <c:pt idx="17">
                  <c:v>3.3333333333333333E-2</c:v>
                </c:pt>
                <c:pt idx="18">
                  <c:v>0.28333333333333333</c:v>
                </c:pt>
                <c:pt idx="19">
                  <c:v>3.3333333333333333E-2</c:v>
                </c:pt>
                <c:pt idx="20">
                  <c:v>0</c:v>
                </c:pt>
              </c:numCache>
            </c:numRef>
          </c:val>
          <c:extLst>
            <c:ext xmlns:c16="http://schemas.microsoft.com/office/drawing/2014/chart" uri="{C3380CC4-5D6E-409C-BE32-E72D297353CC}">
              <c16:uniqueId val="{00000003-5F80-1E47-AFE6-A04F1EB36B7C}"/>
            </c:ext>
          </c:extLst>
        </c:ser>
        <c:ser>
          <c:idx val="4"/>
          <c:order val="4"/>
          <c:tx>
            <c:strRef>
              <c:f>'Indicador 3'!$D$19</c:f>
              <c:strCache>
                <c:ptCount val="1"/>
                <c:pt idx="0">
                  <c:v>Doctorado</c:v>
                </c:pt>
              </c:strCache>
            </c:strRef>
          </c:tx>
          <c:spPr>
            <a:solidFill>
              <a:schemeClr val="accent5"/>
            </a:solidFill>
            <a:ln>
              <a:noFill/>
            </a:ln>
            <a:effectLst/>
          </c:spPr>
          <c:invertIfNegative val="0"/>
          <c:cat>
            <c:multiLvlStrRef>
              <c:f>'Indicador 3'!$F$13:$Z$14</c:f>
              <c:multiLvlStrCache>
                <c:ptCount val="21"/>
                <c:lvl>
                  <c:pt idx="0">
                    <c:v>Evaluaciones dentro del currículum</c:v>
                  </c:pt>
                  <c:pt idx="1">
                    <c:v>Evaluaciones del programa o la IES</c:v>
                  </c:pt>
                  <c:pt idx="2">
                    <c:v>Evaluaciones externas</c:v>
                  </c:pt>
                  <c:pt idx="3">
                    <c:v>Evaluaciones dentro del currículum</c:v>
                  </c:pt>
                  <c:pt idx="4">
                    <c:v>Evaluaciones del programa o la IES</c:v>
                  </c:pt>
                  <c:pt idx="5">
                    <c:v>Evaluaciones externas</c:v>
                  </c:pt>
                  <c:pt idx="6">
                    <c:v>Evaluaciones dentro del currículum</c:v>
                  </c:pt>
                  <c:pt idx="7">
                    <c:v>Evaluaciones del programa o la IES</c:v>
                  </c:pt>
                  <c:pt idx="8">
                    <c:v>Evaluaciones externas</c:v>
                  </c:pt>
                  <c:pt idx="9">
                    <c:v>Evaluaciones dentro del currículum</c:v>
                  </c:pt>
                  <c:pt idx="10">
                    <c:v>Evaluaciones del programa o la IES</c:v>
                  </c:pt>
                  <c:pt idx="11">
                    <c:v>Evaluaciones externas</c:v>
                  </c:pt>
                  <c:pt idx="12">
                    <c:v>Evaluaciones dentro del currículum</c:v>
                  </c:pt>
                  <c:pt idx="13">
                    <c:v>Evaluaciones del programa o la IES</c:v>
                  </c:pt>
                  <c:pt idx="14">
                    <c:v>Evaluaciones externas</c:v>
                  </c:pt>
                  <c:pt idx="15">
                    <c:v>Evaluaciones dentro del currículum</c:v>
                  </c:pt>
                  <c:pt idx="16">
                    <c:v>Evaluaciones del programa o la IES</c:v>
                  </c:pt>
                  <c:pt idx="17">
                    <c:v>Evaluaciones externas</c:v>
                  </c:pt>
                  <c:pt idx="18">
                    <c:v>Evaluaciones dentro del currículum</c:v>
                  </c:pt>
                  <c:pt idx="19">
                    <c:v>Evaluaciones del programa o la IES</c:v>
                  </c:pt>
                  <c:pt idx="20">
                    <c:v>Evaluaciones externas</c:v>
                  </c:pt>
                </c:lvl>
                <c:lvl>
                  <c:pt idx="0">
                    <c:v>Compromiso con la Responsabilidad Social</c:v>
                  </c:pt>
                  <c:pt idx="3">
                    <c:v>Equidad Social y de Género</c:v>
                  </c:pt>
                  <c:pt idx="6">
                    <c:v>Inclusión</c:v>
                  </c:pt>
                  <c:pt idx="9">
                    <c:v>Excelencia</c:v>
                  </c:pt>
                  <c:pt idx="12">
                    <c:v>Vanguardia</c:v>
                  </c:pt>
                  <c:pt idx="15">
                    <c:v>Innovación Social</c:v>
                  </c:pt>
                  <c:pt idx="18">
                    <c:v>Interculturalidad</c:v>
                  </c:pt>
                </c:lvl>
              </c:multiLvlStrCache>
            </c:multiLvlStrRef>
          </c:cat>
          <c:val>
            <c:numRef>
              <c:f>'Indicador 3'!$F$19:$Z$19</c:f>
              <c:numCache>
                <c:formatCode>0.0%</c:formatCode>
                <c:ptCount val="21"/>
                <c:pt idx="0">
                  <c:v>0.6470588235294118</c:v>
                </c:pt>
                <c:pt idx="1">
                  <c:v>0.35294117647058826</c:v>
                </c:pt>
                <c:pt idx="2">
                  <c:v>0.17647058823529413</c:v>
                </c:pt>
                <c:pt idx="3">
                  <c:v>0.11764705882352941</c:v>
                </c:pt>
                <c:pt idx="4">
                  <c:v>5.8823529411764705E-2</c:v>
                </c:pt>
                <c:pt idx="5">
                  <c:v>0</c:v>
                </c:pt>
                <c:pt idx="6">
                  <c:v>5.8823529411764705E-2</c:v>
                </c:pt>
                <c:pt idx="7">
                  <c:v>0.11764705882352941</c:v>
                </c:pt>
                <c:pt idx="8">
                  <c:v>0</c:v>
                </c:pt>
                <c:pt idx="9">
                  <c:v>0.82352941176470584</c:v>
                </c:pt>
                <c:pt idx="10">
                  <c:v>0.6470588235294118</c:v>
                </c:pt>
                <c:pt idx="11">
                  <c:v>0.17647058823529413</c:v>
                </c:pt>
                <c:pt idx="12">
                  <c:v>0.58823529411764708</c:v>
                </c:pt>
                <c:pt idx="13">
                  <c:v>0.47058823529411764</c:v>
                </c:pt>
                <c:pt idx="14">
                  <c:v>5.8823529411764705E-2</c:v>
                </c:pt>
                <c:pt idx="15">
                  <c:v>0.23333333333333334</c:v>
                </c:pt>
                <c:pt idx="16">
                  <c:v>0.58823529411764708</c:v>
                </c:pt>
                <c:pt idx="17">
                  <c:v>0.17647058823529413</c:v>
                </c:pt>
                <c:pt idx="18">
                  <c:v>0.29411764705882354</c:v>
                </c:pt>
                <c:pt idx="19">
                  <c:v>0.17647058823529413</c:v>
                </c:pt>
                <c:pt idx="20">
                  <c:v>5.8823529411764705E-2</c:v>
                </c:pt>
              </c:numCache>
            </c:numRef>
          </c:val>
          <c:extLst>
            <c:ext xmlns:c16="http://schemas.microsoft.com/office/drawing/2014/chart" uri="{C3380CC4-5D6E-409C-BE32-E72D297353CC}">
              <c16:uniqueId val="{00000004-5F80-1E47-AFE6-A04F1EB36B7C}"/>
            </c:ext>
          </c:extLst>
        </c:ser>
        <c:dLbls>
          <c:showLegendKey val="0"/>
          <c:showVal val="0"/>
          <c:showCatName val="0"/>
          <c:showSerName val="0"/>
          <c:showPercent val="0"/>
          <c:showBubbleSize val="0"/>
        </c:dLbls>
        <c:gapWidth val="150"/>
        <c:axId val="1494636784"/>
        <c:axId val="1143421952"/>
      </c:barChart>
      <c:catAx>
        <c:axId val="14946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143421952"/>
        <c:crosses val="autoZero"/>
        <c:auto val="1"/>
        <c:lblAlgn val="ctr"/>
        <c:lblOffset val="100"/>
        <c:noMultiLvlLbl val="0"/>
      </c:catAx>
      <c:valAx>
        <c:axId val="11434219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9463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 en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4'!$F$13:$L$13</c:f>
              <c:numCache>
                <c:formatCode>0%</c:formatCode>
                <c:ptCount val="7"/>
              </c:numCache>
            </c:numRef>
          </c:val>
          <c:extLst>
            <c:ext xmlns:c16="http://schemas.microsoft.com/office/drawing/2014/chart" uri="{C3380CC4-5D6E-409C-BE32-E72D297353CC}">
              <c16:uniqueId val="{00000000-A244-C542-8C2C-451D5E48926C}"/>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de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1'!$D$14</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1'!$F$14:$L$14</c:f>
              <c:numCache>
                <c:formatCode>0%</c:formatCode>
                <c:ptCount val="7"/>
                <c:pt idx="0">
                  <c:v>0.50769230769230766</c:v>
                </c:pt>
                <c:pt idx="1">
                  <c:v>1.5384615384615385E-2</c:v>
                </c:pt>
                <c:pt idx="2">
                  <c:v>0.23076923076923078</c:v>
                </c:pt>
                <c:pt idx="3">
                  <c:v>0.93846153846153846</c:v>
                </c:pt>
                <c:pt idx="4">
                  <c:v>0.89230769230769236</c:v>
                </c:pt>
                <c:pt idx="5">
                  <c:v>0.7384615384615385</c:v>
                </c:pt>
                <c:pt idx="6">
                  <c:v>0.43076923076923079</c:v>
                </c:pt>
              </c:numCache>
            </c:numRef>
          </c:val>
          <c:extLst>
            <c:ext xmlns:c16="http://schemas.microsoft.com/office/drawing/2014/chart" uri="{C3380CC4-5D6E-409C-BE32-E72D297353CC}">
              <c16:uniqueId val="{00000000-FF43-A647-8CD7-9F83494ECB28}"/>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 en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4'!$D$14</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4'!$F$14:$L$14</c:f>
              <c:numCache>
                <c:formatCode>0%</c:formatCode>
                <c:ptCount val="7"/>
                <c:pt idx="0">
                  <c:v>0.84200291686922701</c:v>
                </c:pt>
                <c:pt idx="1">
                  <c:v>0</c:v>
                </c:pt>
                <c:pt idx="2">
                  <c:v>6.4657267865824014E-2</c:v>
                </c:pt>
                <c:pt idx="3">
                  <c:v>1</c:v>
                </c:pt>
                <c:pt idx="4">
                  <c:v>1</c:v>
                </c:pt>
                <c:pt idx="5">
                  <c:v>1</c:v>
                </c:pt>
                <c:pt idx="6">
                  <c:v>0.54448225571220221</c:v>
                </c:pt>
              </c:numCache>
            </c:numRef>
          </c:val>
          <c:extLst>
            <c:ext xmlns:c16="http://schemas.microsoft.com/office/drawing/2014/chart" uri="{C3380CC4-5D6E-409C-BE32-E72D297353CC}">
              <c16:uniqueId val="{00000000-5519-0A42-BF99-494317013CDD}"/>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 en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4'!$D$15</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4'!$F$15:$L$15</c:f>
              <c:numCache>
                <c:formatCode>0%</c:formatCode>
                <c:ptCount val="7"/>
                <c:pt idx="0">
                  <c:v>0.21990369181380418</c:v>
                </c:pt>
                <c:pt idx="1">
                  <c:v>0</c:v>
                </c:pt>
                <c:pt idx="2">
                  <c:v>8.8282504012841087E-2</c:v>
                </c:pt>
                <c:pt idx="3">
                  <c:v>0.9598715890850722</c:v>
                </c:pt>
                <c:pt idx="4">
                  <c:v>1</c:v>
                </c:pt>
                <c:pt idx="5">
                  <c:v>0.21990369181380418</c:v>
                </c:pt>
                <c:pt idx="6">
                  <c:v>0.24879614767255218</c:v>
                </c:pt>
              </c:numCache>
            </c:numRef>
          </c:val>
          <c:extLst>
            <c:ext xmlns:c16="http://schemas.microsoft.com/office/drawing/2014/chart" uri="{C3380CC4-5D6E-409C-BE32-E72D297353CC}">
              <c16:uniqueId val="{00000000-5F07-EC4B-80E1-0A49395D3648}"/>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 en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4'!$D$16</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4'!$F$16:$L$16</c:f>
              <c:numCache>
                <c:formatCode>0%</c:formatCode>
                <c:ptCount val="7"/>
                <c:pt idx="0">
                  <c:v>0.6668746101060512</c:v>
                </c:pt>
                <c:pt idx="1">
                  <c:v>5.9263880224578916E-2</c:v>
                </c:pt>
                <c:pt idx="2">
                  <c:v>5.1777916406737366E-2</c:v>
                </c:pt>
                <c:pt idx="3">
                  <c:v>0.94822208359326265</c:v>
                </c:pt>
                <c:pt idx="4">
                  <c:v>0.6668746101060512</c:v>
                </c:pt>
                <c:pt idx="5">
                  <c:v>0.3169058016219588</c:v>
                </c:pt>
                <c:pt idx="6">
                  <c:v>0.38677479725514657</c:v>
                </c:pt>
              </c:numCache>
            </c:numRef>
          </c:val>
          <c:extLst>
            <c:ext xmlns:c16="http://schemas.microsoft.com/office/drawing/2014/chart" uri="{C3380CC4-5D6E-409C-BE32-E72D297353CC}">
              <c16:uniqueId val="{00000000-1C79-4743-B142-4A6C64259F32}"/>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 en doctorado</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4'!$D$17</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4'!$F$17:$L$17</c:f>
              <c:numCache>
                <c:formatCode>0%</c:formatCode>
                <c:ptCount val="7"/>
                <c:pt idx="0">
                  <c:v>0.6797752808988764</c:v>
                </c:pt>
                <c:pt idx="1">
                  <c:v>0.34269662921348315</c:v>
                </c:pt>
                <c:pt idx="2">
                  <c:v>0.34269662921348315</c:v>
                </c:pt>
                <c:pt idx="3">
                  <c:v>0.84269662921348309</c:v>
                </c:pt>
                <c:pt idx="4">
                  <c:v>0.6797752808988764</c:v>
                </c:pt>
                <c:pt idx="5">
                  <c:v>0.6797752808988764</c:v>
                </c:pt>
                <c:pt idx="6">
                  <c:v>0.84269662921348309</c:v>
                </c:pt>
              </c:numCache>
            </c:numRef>
          </c:val>
          <c:extLst>
            <c:ext xmlns:c16="http://schemas.microsoft.com/office/drawing/2014/chart" uri="{C3380CC4-5D6E-409C-BE32-E72D297353CC}">
              <c16:uniqueId val="{00000000-47C8-6745-9C4E-70CE10782360}"/>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4. Estudiantes egresados por programa educativo que demostraron haber adquirido la formación prevista en el perfil de egreso, relacionada con los criterios del SEAES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4'!$D$13</c:f>
              <c:strCache>
                <c:ptCount val="1"/>
                <c:pt idx="0">
                  <c:v>TSU</c:v>
                </c:pt>
              </c:strCache>
            </c:strRef>
          </c:tx>
          <c:spPr>
            <a:solidFill>
              <a:schemeClr val="accent1"/>
            </a:solidFill>
            <a:ln>
              <a:noFill/>
            </a:ln>
            <a:effectLst/>
          </c:spPr>
          <c:invertIfNegative val="0"/>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4'!$F$13:$L$13</c:f>
              <c:numCache>
                <c:formatCode>0%</c:formatCode>
                <c:ptCount val="7"/>
              </c:numCache>
            </c:numRef>
          </c:val>
          <c:extLst>
            <c:ext xmlns:c16="http://schemas.microsoft.com/office/drawing/2014/chart" uri="{C3380CC4-5D6E-409C-BE32-E72D297353CC}">
              <c16:uniqueId val="{00000000-1816-E949-9771-18CA3CE1E2AF}"/>
            </c:ext>
          </c:extLst>
        </c:ser>
        <c:ser>
          <c:idx val="1"/>
          <c:order val="1"/>
          <c:tx>
            <c:strRef>
              <c:f>'Indicador 4'!$D$14</c:f>
              <c:strCache>
                <c:ptCount val="1"/>
                <c:pt idx="0">
                  <c:v>Licenciatura</c:v>
                </c:pt>
              </c:strCache>
            </c:strRef>
          </c:tx>
          <c:spPr>
            <a:solidFill>
              <a:schemeClr val="accent2"/>
            </a:solidFill>
            <a:ln>
              <a:noFill/>
            </a:ln>
            <a:effectLst/>
          </c:spPr>
          <c:invertIfNegative val="0"/>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4'!$F$14:$L$14</c:f>
              <c:numCache>
                <c:formatCode>0%</c:formatCode>
                <c:ptCount val="7"/>
                <c:pt idx="0">
                  <c:v>0.84200291686922701</c:v>
                </c:pt>
                <c:pt idx="1">
                  <c:v>0</c:v>
                </c:pt>
                <c:pt idx="2">
                  <c:v>6.4657267865824014E-2</c:v>
                </c:pt>
                <c:pt idx="3">
                  <c:v>1</c:v>
                </c:pt>
                <c:pt idx="4">
                  <c:v>1</c:v>
                </c:pt>
                <c:pt idx="5">
                  <c:v>1</c:v>
                </c:pt>
                <c:pt idx="6">
                  <c:v>0.54448225571220221</c:v>
                </c:pt>
              </c:numCache>
            </c:numRef>
          </c:val>
          <c:extLst>
            <c:ext xmlns:c16="http://schemas.microsoft.com/office/drawing/2014/chart" uri="{C3380CC4-5D6E-409C-BE32-E72D297353CC}">
              <c16:uniqueId val="{00000001-1816-E949-9771-18CA3CE1E2AF}"/>
            </c:ext>
          </c:extLst>
        </c:ser>
        <c:ser>
          <c:idx val="2"/>
          <c:order val="2"/>
          <c:tx>
            <c:strRef>
              <c:f>'Indicador 4'!$D$15</c:f>
              <c:strCache>
                <c:ptCount val="1"/>
                <c:pt idx="0">
                  <c:v>Especialidad</c:v>
                </c:pt>
              </c:strCache>
            </c:strRef>
          </c:tx>
          <c:spPr>
            <a:solidFill>
              <a:schemeClr val="accent3"/>
            </a:solidFill>
            <a:ln>
              <a:noFill/>
            </a:ln>
            <a:effectLst/>
          </c:spPr>
          <c:invertIfNegative val="0"/>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4'!$F$15:$L$15</c:f>
              <c:numCache>
                <c:formatCode>0%</c:formatCode>
                <c:ptCount val="7"/>
                <c:pt idx="0">
                  <c:v>0.21990369181380418</c:v>
                </c:pt>
                <c:pt idx="1">
                  <c:v>0</c:v>
                </c:pt>
                <c:pt idx="2">
                  <c:v>8.8282504012841087E-2</c:v>
                </c:pt>
                <c:pt idx="3">
                  <c:v>0.9598715890850722</c:v>
                </c:pt>
                <c:pt idx="4">
                  <c:v>1</c:v>
                </c:pt>
                <c:pt idx="5">
                  <c:v>0.21990369181380418</c:v>
                </c:pt>
                <c:pt idx="6">
                  <c:v>0.24879614767255218</c:v>
                </c:pt>
              </c:numCache>
            </c:numRef>
          </c:val>
          <c:extLst>
            <c:ext xmlns:c16="http://schemas.microsoft.com/office/drawing/2014/chart" uri="{C3380CC4-5D6E-409C-BE32-E72D297353CC}">
              <c16:uniqueId val="{00000002-1816-E949-9771-18CA3CE1E2AF}"/>
            </c:ext>
          </c:extLst>
        </c:ser>
        <c:ser>
          <c:idx val="3"/>
          <c:order val="3"/>
          <c:tx>
            <c:strRef>
              <c:f>'Indicador 4'!$D$16</c:f>
              <c:strCache>
                <c:ptCount val="1"/>
                <c:pt idx="0">
                  <c:v>Maestría</c:v>
                </c:pt>
              </c:strCache>
            </c:strRef>
          </c:tx>
          <c:spPr>
            <a:solidFill>
              <a:schemeClr val="accent4"/>
            </a:solidFill>
            <a:ln>
              <a:noFill/>
            </a:ln>
            <a:effectLst/>
          </c:spPr>
          <c:invertIfNegative val="0"/>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4'!$F$16:$L$16</c:f>
              <c:numCache>
                <c:formatCode>0%</c:formatCode>
                <c:ptCount val="7"/>
                <c:pt idx="0">
                  <c:v>0.6668746101060512</c:v>
                </c:pt>
                <c:pt idx="1">
                  <c:v>5.9263880224578916E-2</c:v>
                </c:pt>
                <c:pt idx="2">
                  <c:v>5.1777916406737366E-2</c:v>
                </c:pt>
                <c:pt idx="3">
                  <c:v>0.94822208359326265</c:v>
                </c:pt>
                <c:pt idx="4">
                  <c:v>0.6668746101060512</c:v>
                </c:pt>
                <c:pt idx="5">
                  <c:v>0.3169058016219588</c:v>
                </c:pt>
                <c:pt idx="6">
                  <c:v>0.38677479725514657</c:v>
                </c:pt>
              </c:numCache>
            </c:numRef>
          </c:val>
          <c:extLst>
            <c:ext xmlns:c16="http://schemas.microsoft.com/office/drawing/2014/chart" uri="{C3380CC4-5D6E-409C-BE32-E72D297353CC}">
              <c16:uniqueId val="{00000003-1816-E949-9771-18CA3CE1E2AF}"/>
            </c:ext>
          </c:extLst>
        </c:ser>
        <c:ser>
          <c:idx val="4"/>
          <c:order val="4"/>
          <c:tx>
            <c:strRef>
              <c:f>'Indicador 4'!$D$17</c:f>
              <c:strCache>
                <c:ptCount val="1"/>
                <c:pt idx="0">
                  <c:v>Doctorado</c:v>
                </c:pt>
              </c:strCache>
            </c:strRef>
          </c:tx>
          <c:spPr>
            <a:solidFill>
              <a:schemeClr val="accent5"/>
            </a:solidFill>
            <a:ln>
              <a:noFill/>
            </a:ln>
            <a:effectLst/>
          </c:spPr>
          <c:invertIfNegative val="0"/>
          <c:cat>
            <c:strRef>
              <c:f>'Indicador 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4'!$F$17:$L$17</c:f>
              <c:numCache>
                <c:formatCode>0%</c:formatCode>
                <c:ptCount val="7"/>
                <c:pt idx="0">
                  <c:v>0.6797752808988764</c:v>
                </c:pt>
                <c:pt idx="1">
                  <c:v>0.34269662921348315</c:v>
                </c:pt>
                <c:pt idx="2">
                  <c:v>0.34269662921348315</c:v>
                </c:pt>
                <c:pt idx="3">
                  <c:v>0.84269662921348309</c:v>
                </c:pt>
                <c:pt idx="4">
                  <c:v>0.6797752808988764</c:v>
                </c:pt>
                <c:pt idx="5">
                  <c:v>0.6797752808988764</c:v>
                </c:pt>
                <c:pt idx="6">
                  <c:v>0.84269662921348309</c:v>
                </c:pt>
              </c:numCache>
            </c:numRef>
          </c:val>
          <c:extLst>
            <c:ext xmlns:c16="http://schemas.microsoft.com/office/drawing/2014/chart" uri="{C3380CC4-5D6E-409C-BE32-E72D297353CC}">
              <c16:uniqueId val="{00000004-1816-E949-9771-18CA3CE1E2AF}"/>
            </c:ext>
          </c:extLst>
        </c:ser>
        <c:dLbls>
          <c:showLegendKey val="0"/>
          <c:showVal val="0"/>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5. Composición porcentual de la planta académica del programa educativo en función de los criterios de equidad social y de género, inclusión e interculturalidad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5'!$D$10</c:f>
              <c:strCache>
                <c:ptCount val="1"/>
                <c:pt idx="0">
                  <c:v>Docentes, investigadores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5'!$F$8:$L$9</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5'!$F$10:$L$10</c:f>
              <c:numCache>
                <c:formatCode>0.0%</c:formatCode>
                <c:ptCount val="7"/>
                <c:pt idx="0">
                  <c:v>0.44304169113329417</c:v>
                </c:pt>
                <c:pt idx="1">
                  <c:v>0.55695830886670583</c:v>
                </c:pt>
                <c:pt idx="2">
                  <c:v>0</c:v>
                </c:pt>
                <c:pt idx="3">
                  <c:v>5.578391074574281E-3</c:v>
                </c:pt>
                <c:pt idx="4">
                  <c:v>0.99442160892542575</c:v>
                </c:pt>
                <c:pt idx="5">
                  <c:v>2.3194362889019379E-2</c:v>
                </c:pt>
                <c:pt idx="6">
                  <c:v>0.97680563711098067</c:v>
                </c:pt>
              </c:numCache>
            </c:numRef>
          </c:val>
          <c:extLst>
            <c:ext xmlns:c16="http://schemas.microsoft.com/office/drawing/2014/chart" uri="{C3380CC4-5D6E-409C-BE32-E72D297353CC}">
              <c16:uniqueId val="{00000000-3266-A44E-9958-2B5918166ADF}"/>
            </c:ext>
          </c:extLst>
        </c:ser>
        <c:dLbls>
          <c:dLblPos val="outEnd"/>
          <c:showLegendKey val="0"/>
          <c:showVal val="1"/>
          <c:showCatName val="0"/>
          <c:showSerName val="0"/>
          <c:showPercent val="0"/>
          <c:showBubbleSize val="0"/>
        </c:dLbls>
        <c:gapWidth val="219"/>
        <c:axId val="1486570079"/>
        <c:axId val="89936"/>
      </c:barChart>
      <c:catAx>
        <c:axId val="148657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89936"/>
        <c:crosses val="autoZero"/>
        <c:auto val="1"/>
        <c:lblAlgn val="ctr"/>
        <c:lblOffset val="100"/>
        <c:noMultiLvlLbl val="0"/>
      </c:catAx>
      <c:valAx>
        <c:axId val="899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570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6. </a:t>
            </a:r>
            <a:r>
              <a:rPr lang="es-MX" sz="1680" b="0" i="0" u="none" strike="noStrike" baseline="0">
                <a:effectLst/>
              </a:rPr>
              <a:t>Porcentaje de profesores y profesoras del programa educativo, que participaron en acciones de profesionalización de la docencia encaminadas a reforzar cada uno de los criterios del SEAES</a:t>
            </a:r>
            <a:endParaRPr lang="en-US"/>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6'!$D$9</c:f>
              <c:strCache>
                <c:ptCount val="1"/>
                <c:pt idx="0">
                  <c:v>Docentes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6'!$F$4:$L$4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6'!$F$9:$L$9</c:f>
              <c:numCache>
                <c:formatCode>0%</c:formatCode>
                <c:ptCount val="7"/>
                <c:pt idx="0">
                  <c:v>6.664709336465062E-2</c:v>
                </c:pt>
                <c:pt idx="1">
                  <c:v>5.5783910745742807E-2</c:v>
                </c:pt>
                <c:pt idx="2">
                  <c:v>0.24750440399295362</c:v>
                </c:pt>
                <c:pt idx="3">
                  <c:v>0.88109219025249563</c:v>
                </c:pt>
                <c:pt idx="4">
                  <c:v>0.35408103347034647</c:v>
                </c:pt>
                <c:pt idx="5">
                  <c:v>0.21873165002935996</c:v>
                </c:pt>
                <c:pt idx="6">
                  <c:v>0.23693482090428655</c:v>
                </c:pt>
              </c:numCache>
            </c:numRef>
          </c:val>
          <c:extLst>
            <c:ext xmlns:c16="http://schemas.microsoft.com/office/drawing/2014/chart" uri="{C3380CC4-5D6E-409C-BE32-E72D297353CC}">
              <c16:uniqueId val="{00000000-47D8-3046-8ED4-D5B04E1E68B4}"/>
            </c:ext>
          </c:extLst>
        </c:ser>
        <c:dLbls>
          <c:dLblPos val="outEnd"/>
          <c:showLegendKey val="0"/>
          <c:showVal val="1"/>
          <c:showCatName val="0"/>
          <c:showSerName val="0"/>
          <c:showPercent val="0"/>
          <c:showBubbleSize val="0"/>
        </c:dLbls>
        <c:gapWidth val="219"/>
        <c:overlap val="-27"/>
        <c:axId val="1657915968"/>
        <c:axId val="1658257296"/>
      </c:barChart>
      <c:catAx>
        <c:axId val="165791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658257296"/>
        <c:crosses val="autoZero"/>
        <c:auto val="1"/>
        <c:lblAlgn val="ctr"/>
        <c:lblOffset val="100"/>
        <c:noMultiLvlLbl val="0"/>
      </c:catAx>
      <c:valAx>
        <c:axId val="16582572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65791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Arial" panose="020B0604020202020204" pitchFamily="34" charset="0"/>
              </a:defRPr>
            </a:pPr>
            <a:r>
              <a:rPr lang="en-US" sz="1400"/>
              <a:t>Indicador 7. </a:t>
            </a:r>
            <a:r>
              <a:rPr lang="es-MX" sz="1400" b="0" i="0" u="none" strike="noStrike" baseline="0">
                <a:effectLst/>
              </a:rPr>
              <a:t>Porcentaje de profesores y profesoras del programa educativo que participan en proyectos de innovación pedagógica, educativa y disciplinar relacionados con los criterios del SEAES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7'!$D$9</c:f>
              <c:strCache>
                <c:ptCount val="1"/>
                <c:pt idx="0">
                  <c:v>Docentes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7'!$F$4:$L$4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7'!$F$9:$L$9</c:f>
              <c:numCache>
                <c:formatCode>0%</c:formatCode>
                <c:ptCount val="7"/>
                <c:pt idx="0">
                  <c:v>2.935995302407516E-3</c:v>
                </c:pt>
                <c:pt idx="1">
                  <c:v>0</c:v>
                </c:pt>
                <c:pt idx="2">
                  <c:v>0</c:v>
                </c:pt>
                <c:pt idx="3">
                  <c:v>1.1743981209630064E-3</c:v>
                </c:pt>
                <c:pt idx="4">
                  <c:v>0.61332941867293012</c:v>
                </c:pt>
                <c:pt idx="5">
                  <c:v>2.6423957721667646E-3</c:v>
                </c:pt>
                <c:pt idx="6">
                  <c:v>0</c:v>
                </c:pt>
              </c:numCache>
            </c:numRef>
          </c:val>
          <c:extLst>
            <c:ext xmlns:c16="http://schemas.microsoft.com/office/drawing/2014/chart" uri="{C3380CC4-5D6E-409C-BE32-E72D297353CC}">
              <c16:uniqueId val="{00000000-B9BB-144A-A5D4-A595C70FF7D5}"/>
            </c:ext>
          </c:extLst>
        </c:ser>
        <c:dLbls>
          <c:dLblPos val="outEnd"/>
          <c:showLegendKey val="0"/>
          <c:showVal val="1"/>
          <c:showCatName val="0"/>
          <c:showSerName val="0"/>
          <c:showPercent val="0"/>
          <c:showBubbleSize val="0"/>
        </c:dLbls>
        <c:gapWidth val="219"/>
        <c:overlap val="-27"/>
        <c:axId val="1384732672"/>
        <c:axId val="1480305664"/>
      </c:barChart>
      <c:catAx>
        <c:axId val="138473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0305664"/>
        <c:crosses val="autoZero"/>
        <c:auto val="1"/>
        <c:lblAlgn val="ctr"/>
        <c:lblOffset val="100"/>
        <c:noMultiLvlLbl val="0"/>
      </c:catAx>
      <c:valAx>
        <c:axId val="14803056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Arial" panose="020B0604020202020204" pitchFamily="34" charset="0"/>
              </a:defRPr>
            </a:pPr>
            <a:endParaRPr lang="es-MX"/>
          </a:p>
        </c:txPr>
        <c:crossAx val="1384732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8'!$D$17</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8'!$F$17:$L$17</c:f>
              <c:numCache>
                <c:formatCode>0%</c:formatCode>
                <c:ptCount val="7"/>
                <c:pt idx="0">
                  <c:v>0.51294697903822439</c:v>
                </c:pt>
                <c:pt idx="1">
                  <c:v>0.48705302096177561</c:v>
                </c:pt>
                <c:pt idx="2">
                  <c:v>0</c:v>
                </c:pt>
                <c:pt idx="3">
                  <c:v>2.4660912453760789E-3</c:v>
                </c:pt>
                <c:pt idx="4">
                  <c:v>0.99753390875462389</c:v>
                </c:pt>
                <c:pt idx="5">
                  <c:v>2.5893958076448828E-2</c:v>
                </c:pt>
                <c:pt idx="6">
                  <c:v>0.97410604192355121</c:v>
                </c:pt>
              </c:numCache>
            </c:numRef>
          </c:val>
          <c:extLst>
            <c:ext xmlns:c16="http://schemas.microsoft.com/office/drawing/2014/chart" uri="{C3380CC4-5D6E-409C-BE32-E72D297353CC}">
              <c16:uniqueId val="{00000000-FBCD-E041-BCC5-19FD9958460B}"/>
            </c:ext>
          </c:extLst>
        </c:ser>
        <c:dLbls>
          <c:dLblPos val="outEnd"/>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8'!$D$15</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8'!$F$15:$L$15</c:f>
              <c:numCache>
                <c:formatCode>0%</c:formatCode>
                <c:ptCount val="7"/>
                <c:pt idx="0">
                  <c:v>0.58242717676006028</c:v>
                </c:pt>
                <c:pt idx="1">
                  <c:v>0.41757282323993966</c:v>
                </c:pt>
                <c:pt idx="2">
                  <c:v>0</c:v>
                </c:pt>
                <c:pt idx="3">
                  <c:v>1.0159536471148504E-2</c:v>
                </c:pt>
                <c:pt idx="4">
                  <c:v>0.98984046352885147</c:v>
                </c:pt>
                <c:pt idx="5">
                  <c:v>2.3970156361616E-2</c:v>
                </c:pt>
                <c:pt idx="6">
                  <c:v>0.97602984363838396</c:v>
                </c:pt>
              </c:numCache>
            </c:numRef>
          </c:val>
          <c:extLst>
            <c:ext xmlns:c16="http://schemas.microsoft.com/office/drawing/2014/chart" uri="{C3380CC4-5D6E-409C-BE32-E72D297353CC}">
              <c16:uniqueId val="{00000000-35FB-2D45-B8AD-844EEC650021}"/>
            </c:ext>
          </c:extLst>
        </c:ser>
        <c:dLbls>
          <c:dLblPos val="outEnd"/>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de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1'!$D$15</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1'!$F$15:$L$15</c:f>
              <c:numCache>
                <c:formatCode>0%</c:formatCode>
                <c:ptCount val="7"/>
                <c:pt idx="0">
                  <c:v>0.45161290322580644</c:v>
                </c:pt>
                <c:pt idx="1">
                  <c:v>9.6774193548387094E-2</c:v>
                </c:pt>
                <c:pt idx="2">
                  <c:v>0.32258064516129031</c:v>
                </c:pt>
                <c:pt idx="3">
                  <c:v>0.90322580645161288</c:v>
                </c:pt>
                <c:pt idx="4">
                  <c:v>0.77419354838709675</c:v>
                </c:pt>
                <c:pt idx="5">
                  <c:v>0.54838709677419351</c:v>
                </c:pt>
                <c:pt idx="6">
                  <c:v>0.35483870967741937</c:v>
                </c:pt>
              </c:numCache>
            </c:numRef>
          </c:val>
          <c:extLst>
            <c:ext xmlns:c16="http://schemas.microsoft.com/office/drawing/2014/chart" uri="{C3380CC4-5D6E-409C-BE32-E72D297353CC}">
              <c16:uniqueId val="{00000000-295C-DE4B-B1C7-2EDF6DC75FD9}"/>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 en especialidad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8'!$D$16</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8'!$F$16:$L$16</c:f>
              <c:numCache>
                <c:formatCode>0%</c:formatCode>
                <c:ptCount val="7"/>
                <c:pt idx="0">
                  <c:v>0.62393162393162394</c:v>
                </c:pt>
                <c:pt idx="1">
                  <c:v>0.37606837606837606</c:v>
                </c:pt>
                <c:pt idx="2">
                  <c:v>0</c:v>
                </c:pt>
                <c:pt idx="3">
                  <c:v>0</c:v>
                </c:pt>
                <c:pt idx="4">
                  <c:v>1</c:v>
                </c:pt>
                <c:pt idx="5">
                  <c:v>2.1367521367521368E-2</c:v>
                </c:pt>
                <c:pt idx="6">
                  <c:v>0.9786324786324786</c:v>
                </c:pt>
              </c:numCache>
            </c:numRef>
          </c:val>
          <c:extLst>
            <c:ext xmlns:c16="http://schemas.microsoft.com/office/drawing/2014/chart" uri="{C3380CC4-5D6E-409C-BE32-E72D297353CC}">
              <c16:uniqueId val="{00000000-7585-E548-B8F7-7CA713CF777C}"/>
            </c:ext>
          </c:extLst>
        </c:ser>
        <c:dLbls>
          <c:dLblPos val="outEnd"/>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8'!$D$5</c:f>
              <c:strCache>
                <c:ptCount val="1"/>
                <c:pt idx="0">
                  <c:v>TSU</c:v>
                </c:pt>
              </c:strCache>
            </c:strRef>
          </c:tx>
          <c:spPr>
            <a:solidFill>
              <a:schemeClr val="accent1"/>
            </a:solidFill>
            <a:ln>
              <a:noFill/>
            </a:ln>
            <a:effectLst/>
          </c:spPr>
          <c:invertIfNegative val="0"/>
          <c:dLbls>
            <c:delete val="1"/>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8'!$F$14:$L$14</c:f>
              <c:numCache>
                <c:formatCode>0%</c:formatCode>
                <c:ptCount val="7"/>
              </c:numCache>
            </c:numRef>
          </c:val>
          <c:extLst>
            <c:ext xmlns:c16="http://schemas.microsoft.com/office/drawing/2014/chart" uri="{C3380CC4-5D6E-409C-BE32-E72D297353CC}">
              <c16:uniqueId val="{00000000-D2A1-0E41-99BE-BE6C977D96F8}"/>
            </c:ext>
          </c:extLst>
        </c:ser>
        <c:ser>
          <c:idx val="1"/>
          <c:order val="1"/>
          <c:tx>
            <c:strRef>
              <c:f>'Indicador 8'!$D$6</c:f>
              <c:strCache>
                <c:ptCount val="1"/>
                <c:pt idx="0">
                  <c:v>Licenciatura</c:v>
                </c:pt>
              </c:strCache>
            </c:strRef>
          </c:tx>
          <c:spPr>
            <a:solidFill>
              <a:schemeClr val="accent2"/>
            </a:solidFill>
            <a:ln>
              <a:noFill/>
            </a:ln>
            <a:effectLst/>
          </c:spPr>
          <c:invertIfNegative val="0"/>
          <c:dLbls>
            <c:delete val="1"/>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8'!$F$15:$L$15</c:f>
              <c:numCache>
                <c:formatCode>0%</c:formatCode>
                <c:ptCount val="7"/>
                <c:pt idx="0">
                  <c:v>0.58242717676006028</c:v>
                </c:pt>
                <c:pt idx="1">
                  <c:v>0.41757282323993966</c:v>
                </c:pt>
                <c:pt idx="2">
                  <c:v>0</c:v>
                </c:pt>
                <c:pt idx="3">
                  <c:v>1.0159536471148504E-2</c:v>
                </c:pt>
                <c:pt idx="4">
                  <c:v>0.98984046352885147</c:v>
                </c:pt>
                <c:pt idx="5">
                  <c:v>2.3970156361616E-2</c:v>
                </c:pt>
                <c:pt idx="6">
                  <c:v>0.97602984363838396</c:v>
                </c:pt>
              </c:numCache>
            </c:numRef>
          </c:val>
          <c:extLst>
            <c:ext xmlns:c16="http://schemas.microsoft.com/office/drawing/2014/chart" uri="{C3380CC4-5D6E-409C-BE32-E72D297353CC}">
              <c16:uniqueId val="{00000001-D2A1-0E41-99BE-BE6C977D96F8}"/>
            </c:ext>
          </c:extLst>
        </c:ser>
        <c:ser>
          <c:idx val="2"/>
          <c:order val="2"/>
          <c:tx>
            <c:strRef>
              <c:f>'Indicador 8'!$D$7</c:f>
              <c:strCache>
                <c:ptCount val="1"/>
                <c:pt idx="0">
                  <c:v>Especialidad</c:v>
                </c:pt>
              </c:strCache>
            </c:strRef>
          </c:tx>
          <c:spPr>
            <a:solidFill>
              <a:schemeClr val="accent3"/>
            </a:solidFill>
            <a:ln>
              <a:noFill/>
            </a:ln>
            <a:effectLst/>
          </c:spPr>
          <c:invertIfNegative val="0"/>
          <c:dLbls>
            <c:delete val="1"/>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8'!$F$16:$L$16</c:f>
              <c:numCache>
                <c:formatCode>0%</c:formatCode>
                <c:ptCount val="7"/>
                <c:pt idx="0">
                  <c:v>0.62393162393162394</c:v>
                </c:pt>
                <c:pt idx="1">
                  <c:v>0.37606837606837606</c:v>
                </c:pt>
                <c:pt idx="2">
                  <c:v>0</c:v>
                </c:pt>
                <c:pt idx="3">
                  <c:v>0</c:v>
                </c:pt>
                <c:pt idx="4">
                  <c:v>1</c:v>
                </c:pt>
                <c:pt idx="5">
                  <c:v>2.1367521367521368E-2</c:v>
                </c:pt>
                <c:pt idx="6">
                  <c:v>0.9786324786324786</c:v>
                </c:pt>
              </c:numCache>
            </c:numRef>
          </c:val>
          <c:extLst>
            <c:ext xmlns:c16="http://schemas.microsoft.com/office/drawing/2014/chart" uri="{C3380CC4-5D6E-409C-BE32-E72D297353CC}">
              <c16:uniqueId val="{00000002-D2A1-0E41-99BE-BE6C977D96F8}"/>
            </c:ext>
          </c:extLst>
        </c:ser>
        <c:ser>
          <c:idx val="3"/>
          <c:order val="3"/>
          <c:tx>
            <c:strRef>
              <c:f>'Indicador 8'!$D$8</c:f>
              <c:strCache>
                <c:ptCount val="1"/>
                <c:pt idx="0">
                  <c:v>Maestría</c:v>
                </c:pt>
              </c:strCache>
            </c:strRef>
          </c:tx>
          <c:spPr>
            <a:solidFill>
              <a:schemeClr val="accent4"/>
            </a:solidFill>
            <a:ln>
              <a:noFill/>
            </a:ln>
            <a:effectLst/>
          </c:spPr>
          <c:invertIfNegative val="0"/>
          <c:dLbls>
            <c:delete val="1"/>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8'!$F$17:$L$17</c:f>
              <c:numCache>
                <c:formatCode>0%</c:formatCode>
                <c:ptCount val="7"/>
                <c:pt idx="0">
                  <c:v>0.51294697903822439</c:v>
                </c:pt>
                <c:pt idx="1">
                  <c:v>0.48705302096177561</c:v>
                </c:pt>
                <c:pt idx="2">
                  <c:v>0</c:v>
                </c:pt>
                <c:pt idx="3">
                  <c:v>2.4660912453760789E-3</c:v>
                </c:pt>
                <c:pt idx="4">
                  <c:v>0.99753390875462389</c:v>
                </c:pt>
                <c:pt idx="5">
                  <c:v>2.5893958076448828E-2</c:v>
                </c:pt>
                <c:pt idx="6">
                  <c:v>0.97410604192355121</c:v>
                </c:pt>
              </c:numCache>
            </c:numRef>
          </c:val>
          <c:extLst>
            <c:ext xmlns:c16="http://schemas.microsoft.com/office/drawing/2014/chart" uri="{C3380CC4-5D6E-409C-BE32-E72D297353CC}">
              <c16:uniqueId val="{00000003-D2A1-0E41-99BE-BE6C977D96F8}"/>
            </c:ext>
          </c:extLst>
        </c:ser>
        <c:ser>
          <c:idx val="4"/>
          <c:order val="4"/>
          <c:tx>
            <c:strRef>
              <c:f>'Indicador 8'!$D$9</c:f>
              <c:strCache>
                <c:ptCount val="1"/>
                <c:pt idx="0">
                  <c:v>Doctorado</c:v>
                </c:pt>
              </c:strCache>
            </c:strRef>
          </c:tx>
          <c:spPr>
            <a:solidFill>
              <a:schemeClr val="accent5"/>
            </a:solidFill>
            <a:ln>
              <a:noFill/>
            </a:ln>
            <a:effectLst/>
          </c:spPr>
          <c:invertIfNegative val="0"/>
          <c:dLbls>
            <c:delete val="1"/>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8'!$F$18:$L$18</c:f>
              <c:numCache>
                <c:formatCode>0%</c:formatCode>
                <c:ptCount val="7"/>
                <c:pt idx="0">
                  <c:v>0.50112866817155755</c:v>
                </c:pt>
                <c:pt idx="1">
                  <c:v>0.49887133182844245</c:v>
                </c:pt>
                <c:pt idx="2">
                  <c:v>0</c:v>
                </c:pt>
                <c:pt idx="3">
                  <c:v>2.257336343115124E-3</c:v>
                </c:pt>
                <c:pt idx="4">
                  <c:v>0.99774266365688491</c:v>
                </c:pt>
                <c:pt idx="5">
                  <c:v>2.4830699774266364E-2</c:v>
                </c:pt>
                <c:pt idx="6">
                  <c:v>0.97516930022573367</c:v>
                </c:pt>
              </c:numCache>
            </c:numRef>
          </c:val>
          <c:extLst>
            <c:ext xmlns:c16="http://schemas.microsoft.com/office/drawing/2014/chart" uri="{C3380CC4-5D6E-409C-BE32-E72D297353CC}">
              <c16:uniqueId val="{00000004-D2A1-0E41-99BE-BE6C977D96F8}"/>
            </c:ext>
          </c:extLst>
        </c:ser>
        <c:dLbls>
          <c:dLblPos val="ctr"/>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8'!$D$18</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8'!$F$18:$L$18</c:f>
              <c:numCache>
                <c:formatCode>0%</c:formatCode>
                <c:ptCount val="7"/>
                <c:pt idx="0">
                  <c:v>0.50112866817155755</c:v>
                </c:pt>
                <c:pt idx="1">
                  <c:v>0.49887133182844245</c:v>
                </c:pt>
                <c:pt idx="2">
                  <c:v>0</c:v>
                </c:pt>
                <c:pt idx="3">
                  <c:v>2.257336343115124E-3</c:v>
                </c:pt>
                <c:pt idx="4">
                  <c:v>0.99774266365688491</c:v>
                </c:pt>
                <c:pt idx="5">
                  <c:v>2.4830699774266364E-2</c:v>
                </c:pt>
                <c:pt idx="6">
                  <c:v>0.97516930022573367</c:v>
                </c:pt>
              </c:numCache>
            </c:numRef>
          </c:val>
          <c:extLst>
            <c:ext xmlns:c16="http://schemas.microsoft.com/office/drawing/2014/chart" uri="{C3380CC4-5D6E-409C-BE32-E72D297353CC}">
              <c16:uniqueId val="{00000000-1F10-3241-8604-4375D30DEA6A}"/>
            </c:ext>
          </c:extLst>
        </c:ser>
        <c:dLbls>
          <c:dLblPos val="outEnd"/>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8. Composición porcentual de la población escolar en función de los criterios de equidad social y de género, inclusión e interculturalidad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8'!$D$14</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8'!$F$12:$L$13</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8'!$F$14:$L$14</c:f>
              <c:numCache>
                <c:formatCode>0%</c:formatCode>
                <c:ptCount val="7"/>
              </c:numCache>
            </c:numRef>
          </c:val>
          <c:extLst>
            <c:ext xmlns:c16="http://schemas.microsoft.com/office/drawing/2014/chart" uri="{C3380CC4-5D6E-409C-BE32-E72D297353CC}">
              <c16:uniqueId val="{00000000-137C-704A-9EAE-819DC077074D}"/>
            </c:ext>
          </c:extLst>
        </c:ser>
        <c:dLbls>
          <c:dLblPos val="outEnd"/>
          <c:showLegendKey val="0"/>
          <c:showVal val="1"/>
          <c:showCatName val="0"/>
          <c:showSerName val="0"/>
          <c:showPercent val="0"/>
          <c:showBubbleSize val="0"/>
        </c:dLbls>
        <c:gapWidth val="150"/>
        <c:axId val="1062296255"/>
        <c:axId val="1077404511"/>
      </c:barChart>
      <c:catAx>
        <c:axId val="1062296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77404511"/>
        <c:crosses val="autoZero"/>
        <c:auto val="1"/>
        <c:lblAlgn val="ctr"/>
        <c:lblOffset val="100"/>
        <c:noMultiLvlLbl val="0"/>
      </c:catAx>
      <c:valAx>
        <c:axId val="10774045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062296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equidad social y de género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9'!$D$31</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9'!$I$30:$Z$30</c:f>
              <c:strCache>
                <c:ptCount val="18"/>
                <c:pt idx="0">
                  <c:v>Ingreso - mujeres</c:v>
                </c:pt>
                <c:pt idx="1">
                  <c:v>Ingreso - hombres</c:v>
                </c:pt>
                <c:pt idx="2">
                  <c:v>Ingreso - otras autoadscripciones sexogenéricas</c:v>
                </c:pt>
                <c:pt idx="3">
                  <c:v>Permanencia - mujeres</c:v>
                </c:pt>
                <c:pt idx="4">
                  <c:v>Permanencia - hombres</c:v>
                </c:pt>
                <c:pt idx="5">
                  <c:v>Permanencia - otras autoadscripciones sexogenéricas</c:v>
                </c:pt>
                <c:pt idx="6">
                  <c:v>Abandono - mujeres</c:v>
                </c:pt>
                <c:pt idx="7">
                  <c:v>Abandono - hombres</c:v>
                </c:pt>
                <c:pt idx="8">
                  <c:v>Abandono - otras autoadscripciones sexogenéricas</c:v>
                </c:pt>
                <c:pt idx="9">
                  <c:v>Reprobación - mujeres</c:v>
                </c:pt>
                <c:pt idx="10">
                  <c:v>Reprobación - hombres</c:v>
                </c:pt>
                <c:pt idx="11">
                  <c:v>Reprobación - otras autoadscripciones sexogenéricas</c:v>
                </c:pt>
                <c:pt idx="12">
                  <c:v>Egreso - mujeres</c:v>
                </c:pt>
                <c:pt idx="13">
                  <c:v>Egreso - hombres</c:v>
                </c:pt>
                <c:pt idx="14">
                  <c:v>Egreso - otras autoadscripciones sexogenéricas</c:v>
                </c:pt>
                <c:pt idx="15">
                  <c:v>Titulación -mujeres</c:v>
                </c:pt>
                <c:pt idx="16">
                  <c:v>Titulación - hombres</c:v>
                </c:pt>
                <c:pt idx="17">
                  <c:v>Titulación - otras autoadscripciones sexogenéricas</c:v>
                </c:pt>
              </c:strCache>
            </c:strRef>
          </c:cat>
          <c:val>
            <c:numRef>
              <c:f>'Indicador 9'!$I$31:$Z$31</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F13-DF4C-AA12-36E93B5D9F01}"/>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equidad social y de género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9'!$D$32</c:f>
              <c:strCache>
                <c:ptCount val="1"/>
                <c:pt idx="0">
                  <c:v>Licenciatura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9'!$I$30:$Z$30</c:f>
              <c:strCache>
                <c:ptCount val="18"/>
                <c:pt idx="0">
                  <c:v>Ingreso - mujeres</c:v>
                </c:pt>
                <c:pt idx="1">
                  <c:v>Ingreso - hombres</c:v>
                </c:pt>
                <c:pt idx="2">
                  <c:v>Ingreso - otras autoadscripciones sexogenéricas</c:v>
                </c:pt>
                <c:pt idx="3">
                  <c:v>Permanencia - mujeres</c:v>
                </c:pt>
                <c:pt idx="4">
                  <c:v>Permanencia - hombres</c:v>
                </c:pt>
                <c:pt idx="5">
                  <c:v>Permanencia - otras autoadscripciones sexogenéricas</c:v>
                </c:pt>
                <c:pt idx="6">
                  <c:v>Abandono - mujeres</c:v>
                </c:pt>
                <c:pt idx="7">
                  <c:v>Abandono - hombres</c:v>
                </c:pt>
                <c:pt idx="8">
                  <c:v>Abandono - otras autoadscripciones sexogenéricas</c:v>
                </c:pt>
                <c:pt idx="9">
                  <c:v>Reprobación - mujeres</c:v>
                </c:pt>
                <c:pt idx="10">
                  <c:v>Reprobación - hombres</c:v>
                </c:pt>
                <c:pt idx="11">
                  <c:v>Reprobación - otras autoadscripciones sexogenéricas</c:v>
                </c:pt>
                <c:pt idx="12">
                  <c:v>Egreso - mujeres</c:v>
                </c:pt>
                <c:pt idx="13">
                  <c:v>Egreso - hombres</c:v>
                </c:pt>
                <c:pt idx="14">
                  <c:v>Egreso - otras autoadscripciones sexogenéricas</c:v>
                </c:pt>
                <c:pt idx="15">
                  <c:v>Titulación -mujeres</c:v>
                </c:pt>
                <c:pt idx="16">
                  <c:v>Titulación - hombres</c:v>
                </c:pt>
                <c:pt idx="17">
                  <c:v>Titulación - otras autoadscripciones sexogenéricas</c:v>
                </c:pt>
              </c:strCache>
            </c:strRef>
          </c:cat>
          <c:val>
            <c:numRef>
              <c:f>'Indicador 9'!$I$32:$Z$32</c:f>
              <c:numCache>
                <c:formatCode>0.0%</c:formatCode>
                <c:ptCount val="18"/>
                <c:pt idx="0">
                  <c:v>0.68103448275862066</c:v>
                </c:pt>
                <c:pt idx="1">
                  <c:v>0.71216216216216222</c:v>
                </c:pt>
                <c:pt idx="2">
                  <c:v>0</c:v>
                </c:pt>
                <c:pt idx="3">
                  <c:v>0.68950111690245719</c:v>
                </c:pt>
                <c:pt idx="4">
                  <c:v>0.59203036053130931</c:v>
                </c:pt>
                <c:pt idx="5">
                  <c:v>0</c:v>
                </c:pt>
                <c:pt idx="6">
                  <c:v>0.31049888309754281</c:v>
                </c:pt>
                <c:pt idx="7">
                  <c:v>0.40796963946869069</c:v>
                </c:pt>
                <c:pt idx="8">
                  <c:v>0</c:v>
                </c:pt>
                <c:pt idx="9">
                  <c:v>0</c:v>
                </c:pt>
                <c:pt idx="10">
                  <c:v>0</c:v>
                </c:pt>
                <c:pt idx="11">
                  <c:v>0</c:v>
                </c:pt>
                <c:pt idx="12">
                  <c:v>0.43633655994043186</c:v>
                </c:pt>
                <c:pt idx="13">
                  <c:v>0.29127134724857684</c:v>
                </c:pt>
                <c:pt idx="14">
                  <c:v>0</c:v>
                </c:pt>
                <c:pt idx="15">
                  <c:v>0.34996276991809383</c:v>
                </c:pt>
                <c:pt idx="16">
                  <c:v>0.22106261859582543</c:v>
                </c:pt>
                <c:pt idx="17">
                  <c:v>0</c:v>
                </c:pt>
              </c:numCache>
            </c:numRef>
          </c:val>
          <c:extLst>
            <c:ext xmlns:c16="http://schemas.microsoft.com/office/drawing/2014/chart" uri="{C3380CC4-5D6E-409C-BE32-E72D297353CC}">
              <c16:uniqueId val="{00000000-52FF-6A4A-872C-D845F952D4CA}"/>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equidad social y de género en especialidad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9'!$D$33</c:f>
              <c:strCache>
                <c:ptCount val="1"/>
                <c:pt idx="0">
                  <c:v>Especialidad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9'!$I$30:$Z$30</c:f>
              <c:strCache>
                <c:ptCount val="18"/>
                <c:pt idx="0">
                  <c:v>Ingreso - mujeres</c:v>
                </c:pt>
                <c:pt idx="1">
                  <c:v>Ingreso - hombres</c:v>
                </c:pt>
                <c:pt idx="2">
                  <c:v>Ingreso - otras autoadscripciones sexogenéricas</c:v>
                </c:pt>
                <c:pt idx="3">
                  <c:v>Permanencia - mujeres</c:v>
                </c:pt>
                <c:pt idx="4">
                  <c:v>Permanencia - hombres</c:v>
                </c:pt>
                <c:pt idx="5">
                  <c:v>Permanencia - otras autoadscripciones sexogenéricas</c:v>
                </c:pt>
                <c:pt idx="6">
                  <c:v>Abandono - mujeres</c:v>
                </c:pt>
                <c:pt idx="7">
                  <c:v>Abandono - hombres</c:v>
                </c:pt>
                <c:pt idx="8">
                  <c:v>Abandono - otras autoadscripciones sexogenéricas</c:v>
                </c:pt>
                <c:pt idx="9">
                  <c:v>Reprobación - mujeres</c:v>
                </c:pt>
                <c:pt idx="10">
                  <c:v>Reprobación - hombres</c:v>
                </c:pt>
                <c:pt idx="11">
                  <c:v>Reprobación - otras autoadscripciones sexogenéricas</c:v>
                </c:pt>
                <c:pt idx="12">
                  <c:v>Egreso - mujeres</c:v>
                </c:pt>
                <c:pt idx="13">
                  <c:v>Egreso - hombres</c:v>
                </c:pt>
                <c:pt idx="14">
                  <c:v>Egreso - otras autoadscripciones sexogenéricas</c:v>
                </c:pt>
                <c:pt idx="15">
                  <c:v>Titulación -mujeres</c:v>
                </c:pt>
                <c:pt idx="16">
                  <c:v>Titulación - hombres</c:v>
                </c:pt>
                <c:pt idx="17">
                  <c:v>Titulación - otras autoadscripciones sexogenéricas</c:v>
                </c:pt>
              </c:strCache>
            </c:strRef>
          </c:cat>
          <c:val>
            <c:numRef>
              <c:f>'Indicador 9'!$I$33:$Z$33</c:f>
              <c:numCache>
                <c:formatCode>0.0%</c:formatCode>
                <c:ptCount val="18"/>
                <c:pt idx="0">
                  <c:v>0.69230769230769229</c:v>
                </c:pt>
                <c:pt idx="1">
                  <c:v>0.85416666666666663</c:v>
                </c:pt>
                <c:pt idx="2">
                  <c:v>0</c:v>
                </c:pt>
                <c:pt idx="3">
                  <c:v>0.52777777777777779</c:v>
                </c:pt>
                <c:pt idx="4">
                  <c:v>0.53658536585365857</c:v>
                </c:pt>
                <c:pt idx="5">
                  <c:v>0</c:v>
                </c:pt>
                <c:pt idx="6">
                  <c:v>0.47222222222222221</c:v>
                </c:pt>
                <c:pt idx="7">
                  <c:v>0.46341463414634149</c:v>
                </c:pt>
                <c:pt idx="8">
                  <c:v>0</c:v>
                </c:pt>
                <c:pt idx="9">
                  <c:v>0</c:v>
                </c:pt>
                <c:pt idx="10">
                  <c:v>0</c:v>
                </c:pt>
                <c:pt idx="11">
                  <c:v>0</c:v>
                </c:pt>
                <c:pt idx="12">
                  <c:v>0.52777777777777779</c:v>
                </c:pt>
                <c:pt idx="13">
                  <c:v>0.53658536585365857</c:v>
                </c:pt>
                <c:pt idx="14">
                  <c:v>0</c:v>
                </c:pt>
                <c:pt idx="15">
                  <c:v>2.7777777777777776E-2</c:v>
                </c:pt>
                <c:pt idx="16">
                  <c:v>4.878048780487805E-2</c:v>
                </c:pt>
                <c:pt idx="17">
                  <c:v>0</c:v>
                </c:pt>
              </c:numCache>
            </c:numRef>
          </c:val>
          <c:extLst>
            <c:ext xmlns:c16="http://schemas.microsoft.com/office/drawing/2014/chart" uri="{C3380CC4-5D6E-409C-BE32-E72D297353CC}">
              <c16:uniqueId val="{00000000-4835-B841-AA56-9E68FEF7A53A}"/>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equidad social y de género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9'!$D$34</c:f>
              <c:strCache>
                <c:ptCount val="1"/>
                <c:pt idx="0">
                  <c:v>Maestría</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9'!$I$30:$Z$30</c:f>
              <c:strCache>
                <c:ptCount val="18"/>
                <c:pt idx="0">
                  <c:v>Ingreso - mujeres</c:v>
                </c:pt>
                <c:pt idx="1">
                  <c:v>Ingreso - hombres</c:v>
                </c:pt>
                <c:pt idx="2">
                  <c:v>Ingreso - otras autoadscripciones sexogenéricas</c:v>
                </c:pt>
                <c:pt idx="3">
                  <c:v>Permanencia - mujeres</c:v>
                </c:pt>
                <c:pt idx="4">
                  <c:v>Permanencia - hombres</c:v>
                </c:pt>
                <c:pt idx="5">
                  <c:v>Permanencia - otras autoadscripciones sexogenéricas</c:v>
                </c:pt>
                <c:pt idx="6">
                  <c:v>Abandono - mujeres</c:v>
                </c:pt>
                <c:pt idx="7">
                  <c:v>Abandono - hombres</c:v>
                </c:pt>
                <c:pt idx="8">
                  <c:v>Abandono - otras autoadscripciones sexogenéricas</c:v>
                </c:pt>
                <c:pt idx="9">
                  <c:v>Reprobación - mujeres</c:v>
                </c:pt>
                <c:pt idx="10">
                  <c:v>Reprobación - hombres</c:v>
                </c:pt>
                <c:pt idx="11">
                  <c:v>Reprobación - otras autoadscripciones sexogenéricas</c:v>
                </c:pt>
                <c:pt idx="12">
                  <c:v>Egreso - mujeres</c:v>
                </c:pt>
                <c:pt idx="13">
                  <c:v>Egreso - hombres</c:v>
                </c:pt>
                <c:pt idx="14">
                  <c:v>Egreso - otras autoadscripciones sexogenéricas</c:v>
                </c:pt>
                <c:pt idx="15">
                  <c:v>Titulación -mujeres</c:v>
                </c:pt>
                <c:pt idx="16">
                  <c:v>Titulación - hombres</c:v>
                </c:pt>
                <c:pt idx="17">
                  <c:v>Titulación - otras autoadscripciones sexogenéricas</c:v>
                </c:pt>
              </c:strCache>
            </c:strRef>
          </c:cat>
          <c:val>
            <c:numRef>
              <c:f>'Indicador 9'!$I$34:$Z$34</c:f>
              <c:numCache>
                <c:formatCode>0.0%</c:formatCode>
                <c:ptCount val="18"/>
                <c:pt idx="0">
                  <c:v>0.42857142857142855</c:v>
                </c:pt>
                <c:pt idx="1">
                  <c:v>0.63917525773195871</c:v>
                </c:pt>
                <c:pt idx="2">
                  <c:v>0</c:v>
                </c:pt>
                <c:pt idx="3">
                  <c:v>0.27450980392156865</c:v>
                </c:pt>
                <c:pt idx="4">
                  <c:v>0.4838709677419355</c:v>
                </c:pt>
                <c:pt idx="5">
                  <c:v>0</c:v>
                </c:pt>
                <c:pt idx="6">
                  <c:v>0.72549019607843135</c:v>
                </c:pt>
                <c:pt idx="7">
                  <c:v>0.5161290322580645</c:v>
                </c:pt>
                <c:pt idx="8">
                  <c:v>0</c:v>
                </c:pt>
                <c:pt idx="9">
                  <c:v>0</c:v>
                </c:pt>
                <c:pt idx="10">
                  <c:v>0</c:v>
                </c:pt>
                <c:pt idx="11">
                  <c:v>0</c:v>
                </c:pt>
                <c:pt idx="12">
                  <c:v>0.23529411764705882</c:v>
                </c:pt>
                <c:pt idx="13">
                  <c:v>0.4838709677419355</c:v>
                </c:pt>
                <c:pt idx="14">
                  <c:v>0</c:v>
                </c:pt>
                <c:pt idx="15">
                  <c:v>1.9607843137254902E-2</c:v>
                </c:pt>
                <c:pt idx="16">
                  <c:v>0.12903225806451613</c:v>
                </c:pt>
                <c:pt idx="17">
                  <c:v>0</c:v>
                </c:pt>
              </c:numCache>
            </c:numRef>
          </c:val>
          <c:extLst>
            <c:ext xmlns:c16="http://schemas.microsoft.com/office/drawing/2014/chart" uri="{C3380CC4-5D6E-409C-BE32-E72D297353CC}">
              <c16:uniqueId val="{00000000-D498-CF43-B4A3-B1AC7560E060}"/>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equidad social y de género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9'!$D$35</c:f>
              <c:strCache>
                <c:ptCount val="1"/>
                <c:pt idx="0">
                  <c:v>Doctorado</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9'!$I$30:$Z$30</c:f>
              <c:strCache>
                <c:ptCount val="18"/>
                <c:pt idx="0">
                  <c:v>Ingreso - mujeres</c:v>
                </c:pt>
                <c:pt idx="1">
                  <c:v>Ingreso - hombres</c:v>
                </c:pt>
                <c:pt idx="2">
                  <c:v>Ingreso - otras autoadscripciones sexogenéricas</c:v>
                </c:pt>
                <c:pt idx="3">
                  <c:v>Permanencia - mujeres</c:v>
                </c:pt>
                <c:pt idx="4">
                  <c:v>Permanencia - hombres</c:v>
                </c:pt>
                <c:pt idx="5">
                  <c:v>Permanencia - otras autoadscripciones sexogenéricas</c:v>
                </c:pt>
                <c:pt idx="6">
                  <c:v>Abandono - mujeres</c:v>
                </c:pt>
                <c:pt idx="7">
                  <c:v>Abandono - hombres</c:v>
                </c:pt>
                <c:pt idx="8">
                  <c:v>Abandono - otras autoadscripciones sexogenéricas</c:v>
                </c:pt>
                <c:pt idx="9">
                  <c:v>Reprobación - mujeres</c:v>
                </c:pt>
                <c:pt idx="10">
                  <c:v>Reprobación - hombres</c:v>
                </c:pt>
                <c:pt idx="11">
                  <c:v>Reprobación - otras autoadscripciones sexogenéricas</c:v>
                </c:pt>
                <c:pt idx="12">
                  <c:v>Egreso - mujeres</c:v>
                </c:pt>
                <c:pt idx="13">
                  <c:v>Egreso - hombres</c:v>
                </c:pt>
                <c:pt idx="14">
                  <c:v>Egreso - otras autoadscripciones sexogenéricas</c:v>
                </c:pt>
                <c:pt idx="15">
                  <c:v>Titulación -mujeres</c:v>
                </c:pt>
                <c:pt idx="16">
                  <c:v>Titulación - hombres</c:v>
                </c:pt>
                <c:pt idx="17">
                  <c:v>Titulación - otras autoadscripciones sexogenéricas</c:v>
                </c:pt>
              </c:strCache>
            </c:strRef>
          </c:cat>
          <c:val>
            <c:numRef>
              <c:f>'Indicador 9'!$I$35:$Z$35</c:f>
              <c:numCache>
                <c:formatCode>0.0%</c:formatCode>
                <c:ptCount val="18"/>
                <c:pt idx="0">
                  <c:v>0.82051282051282048</c:v>
                </c:pt>
                <c:pt idx="1">
                  <c:v>0.898876404494382</c:v>
                </c:pt>
                <c:pt idx="2">
                  <c:v>0</c:v>
                </c:pt>
                <c:pt idx="3">
                  <c:v>0.53125</c:v>
                </c:pt>
                <c:pt idx="4">
                  <c:v>0.52500000000000002</c:v>
                </c:pt>
                <c:pt idx="5">
                  <c:v>0</c:v>
                </c:pt>
                <c:pt idx="6">
                  <c:v>0.46875</c:v>
                </c:pt>
                <c:pt idx="7">
                  <c:v>0.47499999999999998</c:v>
                </c:pt>
                <c:pt idx="8">
                  <c:v>0</c:v>
                </c:pt>
                <c:pt idx="9">
                  <c:v>0</c:v>
                </c:pt>
                <c:pt idx="10">
                  <c:v>0</c:v>
                </c:pt>
                <c:pt idx="11">
                  <c:v>0</c:v>
                </c:pt>
                <c:pt idx="12">
                  <c:v>0.453125</c:v>
                </c:pt>
                <c:pt idx="13">
                  <c:v>0.42499999999999999</c:v>
                </c:pt>
                <c:pt idx="14">
                  <c:v>0</c:v>
                </c:pt>
                <c:pt idx="15">
                  <c:v>0.25</c:v>
                </c:pt>
                <c:pt idx="16">
                  <c:v>0.1</c:v>
                </c:pt>
                <c:pt idx="17">
                  <c:v>0</c:v>
                </c:pt>
              </c:numCache>
            </c:numRef>
          </c:val>
          <c:extLst>
            <c:ext xmlns:c16="http://schemas.microsoft.com/office/drawing/2014/chart" uri="{C3380CC4-5D6E-409C-BE32-E72D297353CC}">
              <c16:uniqueId val="{00000000-54EE-9943-983E-77B9A810BDBC}"/>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inclusión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9'!$D$49</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9'!$H$48:$S$48</c:f>
              <c:strCache>
                <c:ptCount val="12"/>
                <c:pt idx="0">
                  <c:v>Ingreso - 
personas con discapacidad</c:v>
                </c:pt>
                <c:pt idx="1">
                  <c:v>Ingreso - 
personas sin discapacidad</c:v>
                </c:pt>
                <c:pt idx="2">
                  <c:v>Permanencia - 
personas con discapacidad</c:v>
                </c:pt>
                <c:pt idx="3">
                  <c:v>Permanencia - 
personas sin discapacidad</c:v>
                </c:pt>
                <c:pt idx="4">
                  <c:v>Abandono - 
personas con discapacidad</c:v>
                </c:pt>
                <c:pt idx="5">
                  <c:v>Abandono - 
personas sin discapacidad</c:v>
                </c:pt>
                <c:pt idx="6">
                  <c:v>Reprobación - 
personas con discapacidad</c:v>
                </c:pt>
                <c:pt idx="7">
                  <c:v>Reprobación - 
personas sin discapacidad</c:v>
                </c:pt>
                <c:pt idx="8">
                  <c:v>Egreso - 
personas con discapacidad</c:v>
                </c:pt>
                <c:pt idx="9">
                  <c:v>Egreso - 
personas sin discapacidad</c:v>
                </c:pt>
                <c:pt idx="10">
                  <c:v>Titulación - 
personas con discapacidad</c:v>
                </c:pt>
                <c:pt idx="11">
                  <c:v>Titulación - 
personas sin discapacidad</c:v>
                </c:pt>
              </c:strCache>
            </c:strRef>
          </c:cat>
          <c:val>
            <c:numRef>
              <c:f>'Indicador 9'!$H$49:$S$49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2E-3643-9AE3-0377538CBCB6}"/>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de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1'!$D$16</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1'!$F$16:$L$16</c:f>
              <c:numCache>
                <c:formatCode>0%</c:formatCode>
                <c:ptCount val="7"/>
                <c:pt idx="0">
                  <c:v>0.65</c:v>
                </c:pt>
                <c:pt idx="1">
                  <c:v>0.23333333333333334</c:v>
                </c:pt>
                <c:pt idx="2">
                  <c:v>0.3</c:v>
                </c:pt>
                <c:pt idx="3">
                  <c:v>0.91666666666666663</c:v>
                </c:pt>
                <c:pt idx="4">
                  <c:v>0.95</c:v>
                </c:pt>
                <c:pt idx="5">
                  <c:v>0.85</c:v>
                </c:pt>
                <c:pt idx="6">
                  <c:v>0.38333333333333336</c:v>
                </c:pt>
              </c:numCache>
            </c:numRef>
          </c:val>
          <c:extLst>
            <c:ext xmlns:c16="http://schemas.microsoft.com/office/drawing/2014/chart" uri="{C3380CC4-5D6E-409C-BE32-E72D297353CC}">
              <c16:uniqueId val="{00000000-81F7-3B4B-B75A-B0DBA1CFD800}"/>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inclusión en especialidad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9'!$D$51</c:f>
              <c:strCache>
                <c:ptCount val="1"/>
                <c:pt idx="0">
                  <c:v>Especialidad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9'!$H$48:$S$48</c:f>
              <c:strCache>
                <c:ptCount val="12"/>
                <c:pt idx="0">
                  <c:v>Ingreso - 
personas con discapacidad</c:v>
                </c:pt>
                <c:pt idx="1">
                  <c:v>Ingreso - 
personas sin discapacidad</c:v>
                </c:pt>
                <c:pt idx="2">
                  <c:v>Permanencia - 
personas con discapacidad</c:v>
                </c:pt>
                <c:pt idx="3">
                  <c:v>Permanencia - 
personas sin discapacidad</c:v>
                </c:pt>
                <c:pt idx="4">
                  <c:v>Abandono - 
personas con discapacidad</c:v>
                </c:pt>
                <c:pt idx="5">
                  <c:v>Abandono - 
personas sin discapacidad</c:v>
                </c:pt>
                <c:pt idx="6">
                  <c:v>Reprobación - 
personas con discapacidad</c:v>
                </c:pt>
                <c:pt idx="7">
                  <c:v>Reprobación - 
personas sin discapacidad</c:v>
                </c:pt>
                <c:pt idx="8">
                  <c:v>Egreso - 
personas con discapacidad</c:v>
                </c:pt>
                <c:pt idx="9">
                  <c:v>Egreso - 
personas sin discapacidad</c:v>
                </c:pt>
                <c:pt idx="10">
                  <c:v>Titulación - 
personas con discapacidad</c:v>
                </c:pt>
                <c:pt idx="11">
                  <c:v>Titulación - 
personas sin discapacidad</c:v>
                </c:pt>
              </c:strCache>
            </c:strRef>
          </c:cat>
          <c:val>
            <c:numRef>
              <c:f>'Indicador 9'!$H$51:$S$51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F66-1B4A-8F1C-12FF41FCD244}"/>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inclusión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9'!$D$52</c:f>
              <c:strCache>
                <c:ptCount val="1"/>
                <c:pt idx="0">
                  <c:v>Maestría</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9'!$H$48:$S$48</c:f>
              <c:strCache>
                <c:ptCount val="12"/>
                <c:pt idx="0">
                  <c:v>Ingreso - 
personas con discapacidad</c:v>
                </c:pt>
                <c:pt idx="1">
                  <c:v>Ingreso - 
personas sin discapacidad</c:v>
                </c:pt>
                <c:pt idx="2">
                  <c:v>Permanencia - 
personas con discapacidad</c:v>
                </c:pt>
                <c:pt idx="3">
                  <c:v>Permanencia - 
personas sin discapacidad</c:v>
                </c:pt>
                <c:pt idx="4">
                  <c:v>Abandono - 
personas con discapacidad</c:v>
                </c:pt>
                <c:pt idx="5">
                  <c:v>Abandono - 
personas sin discapacidad</c:v>
                </c:pt>
                <c:pt idx="6">
                  <c:v>Reprobación - 
personas con discapacidad</c:v>
                </c:pt>
                <c:pt idx="7">
                  <c:v>Reprobación - 
personas sin discapacidad</c:v>
                </c:pt>
                <c:pt idx="8">
                  <c:v>Egreso - 
personas con discapacidad</c:v>
                </c:pt>
                <c:pt idx="9">
                  <c:v>Egreso - 
personas sin discapacidad</c:v>
                </c:pt>
                <c:pt idx="10">
                  <c:v>Titulación - 
personas con discapacidad</c:v>
                </c:pt>
                <c:pt idx="11">
                  <c:v>Titulación - 
personas sin discapacidad</c:v>
                </c:pt>
              </c:strCache>
            </c:strRef>
          </c:cat>
          <c:val>
            <c:numRef>
              <c:f>'Indicador 9'!$H$52:$S$52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726-BD4A-B453-6D7D8F4D5E3F}"/>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inclusión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9'!$D$53</c:f>
              <c:strCache>
                <c:ptCount val="1"/>
                <c:pt idx="0">
                  <c:v>Doctorado</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9'!$H$48:$S$48</c:f>
              <c:strCache>
                <c:ptCount val="12"/>
                <c:pt idx="0">
                  <c:v>Ingreso - 
personas con discapacidad</c:v>
                </c:pt>
                <c:pt idx="1">
                  <c:v>Ingreso - 
personas sin discapacidad</c:v>
                </c:pt>
                <c:pt idx="2">
                  <c:v>Permanencia - 
personas con discapacidad</c:v>
                </c:pt>
                <c:pt idx="3">
                  <c:v>Permanencia - 
personas sin discapacidad</c:v>
                </c:pt>
                <c:pt idx="4">
                  <c:v>Abandono - 
personas con discapacidad</c:v>
                </c:pt>
                <c:pt idx="5">
                  <c:v>Abandono - 
personas sin discapacidad</c:v>
                </c:pt>
                <c:pt idx="6">
                  <c:v>Reprobación - 
personas con discapacidad</c:v>
                </c:pt>
                <c:pt idx="7">
                  <c:v>Reprobación - 
personas sin discapacidad</c:v>
                </c:pt>
                <c:pt idx="8">
                  <c:v>Egreso - 
personas con discapacidad</c:v>
                </c:pt>
                <c:pt idx="9">
                  <c:v>Egreso - 
personas sin discapacidad</c:v>
                </c:pt>
                <c:pt idx="10">
                  <c:v>Titulación - 
personas con discapacidad</c:v>
                </c:pt>
                <c:pt idx="11">
                  <c:v>Titulación - 
personas sin discapacidad</c:v>
                </c:pt>
              </c:strCache>
            </c:strRef>
          </c:cat>
          <c:val>
            <c:numRef>
              <c:f>'Indicador 9'!$H$53:$S$53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A53-984C-9EAC-8AB97D1E1FAE}"/>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interculturalidad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9'!$D$67</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9'!$H$66:$S$66</c:f>
              <c:strCache>
                <c:ptCount val="12"/>
                <c:pt idx="0">
                  <c:v>Ingreso - 
Personas que se autoidentifican como indígenas, afromexicanas, migrantes u otra identidad cultural</c:v>
                </c:pt>
                <c:pt idx="1">
                  <c:v>Ingreso - 
Personas que no se autoidentifican como indígenas, afromexicanas, migrantes u otra identidad cultural</c:v>
                </c:pt>
                <c:pt idx="2">
                  <c:v>Permanencia - 
Personas que se autoidentifican como indígenas, afromexicanas, migrantes u otra identidad cultural</c:v>
                </c:pt>
                <c:pt idx="3">
                  <c:v>Permanencia - 
Personas que no se autoidentifican como indígenas, afromexicanas, migrantes u otra identidad cultural</c:v>
                </c:pt>
                <c:pt idx="4">
                  <c:v>Abandono - 
Personas que se autoidentifican como indígenas, afromexicanas, migrantes u otra identidad cultural</c:v>
                </c:pt>
                <c:pt idx="5">
                  <c:v>Abandono - 
Personas que no se autoidentifican como indígenas, afromexicanas, migrantes u otra identidad cultural</c:v>
                </c:pt>
                <c:pt idx="6">
                  <c:v>Reprobación - 
Personas que se autoidentifican como indígenas, afromexicanas, migrantes u otra identidad cultural</c:v>
                </c:pt>
                <c:pt idx="7">
                  <c:v>Reprobación - 
Personas que no se autoidentifican como indígenas, afromexicanas, migrantes u otra identidad cultural</c:v>
                </c:pt>
                <c:pt idx="8">
                  <c:v>Egreso - 
Personas que se autoidentifican como indígenas, afromexicanas, migrantes u otra identidad cultural</c:v>
                </c:pt>
                <c:pt idx="9">
                  <c:v>Egreso - 
Personas que no se autoidentifican como indígenas, afromexicanas, migrantes u otra identidad cultural</c:v>
                </c:pt>
                <c:pt idx="10">
                  <c:v>Titulación - 
Personas que se autoidentifican como indígenas, afromexicanas, migrantes u otra identidad cultural</c:v>
                </c:pt>
                <c:pt idx="11">
                  <c:v>Titulación - 
Personas que no se autoidentifican como indígenas, afromexicanas, migrantes u otra identidad cultural</c:v>
                </c:pt>
              </c:strCache>
            </c:strRef>
          </c:cat>
          <c:val>
            <c:numRef>
              <c:f>'Indicador 9'!$H$67:$S$67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A98-DD49-98A4-F0C2D67344CB}"/>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en función del criterio de interculturalidad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9'!$D$68</c:f>
              <c:strCache>
                <c:ptCount val="1"/>
                <c:pt idx="0">
                  <c:v>Licenciatura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9'!$H$66:$S$66</c:f>
              <c:strCache>
                <c:ptCount val="12"/>
                <c:pt idx="0">
                  <c:v>Ingreso - 
Personas que se autoidentifican como indígenas, afromexicanas, migrantes u otra identidad cultural</c:v>
                </c:pt>
                <c:pt idx="1">
                  <c:v>Ingreso - 
Personas que no se autoidentifican como indígenas, afromexicanas, migrantes u otra identidad cultural</c:v>
                </c:pt>
                <c:pt idx="2">
                  <c:v>Permanencia - 
Personas que se autoidentifican como indígenas, afromexicanas, migrantes u otra identidad cultural</c:v>
                </c:pt>
                <c:pt idx="3">
                  <c:v>Permanencia - 
Personas que no se autoidentifican como indígenas, afromexicanas, migrantes u otra identidad cultural</c:v>
                </c:pt>
                <c:pt idx="4">
                  <c:v>Abandono - 
Personas que se autoidentifican como indígenas, afromexicanas, migrantes u otra identidad cultural</c:v>
                </c:pt>
                <c:pt idx="5">
                  <c:v>Abandono - 
Personas que no se autoidentifican como indígenas, afromexicanas, migrantes u otra identidad cultural</c:v>
                </c:pt>
                <c:pt idx="6">
                  <c:v>Reprobación - 
Personas que se autoidentifican como indígenas, afromexicanas, migrantes u otra identidad cultural</c:v>
                </c:pt>
                <c:pt idx="7">
                  <c:v>Reprobación - 
Personas que no se autoidentifican como indígenas, afromexicanas, migrantes u otra identidad cultural</c:v>
                </c:pt>
                <c:pt idx="8">
                  <c:v>Egreso - 
Personas que se autoidentifican como indígenas, afromexicanas, migrantes u otra identidad cultural</c:v>
                </c:pt>
                <c:pt idx="9">
                  <c:v>Egreso - 
Personas que no se autoidentifican como indígenas, afromexicanas, migrantes u otra identidad cultural</c:v>
                </c:pt>
                <c:pt idx="10">
                  <c:v>Titulación - 
Personas que se autoidentifican como indígenas, afromexicanas, migrantes u otra identidad cultural</c:v>
                </c:pt>
                <c:pt idx="11">
                  <c:v>Titulación - 
Personas que no se autoidentifican como indígenas, afromexicanas, migrantes u otra identidad cultural</c:v>
                </c:pt>
              </c:strCache>
            </c:strRef>
          </c:cat>
          <c:val>
            <c:numRef>
              <c:f>'Indicador 9'!$H$68:$S$68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31-AD4B-88AB-21D5CB7303A1}"/>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interculturalidad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9'!$D$70</c:f>
              <c:strCache>
                <c:ptCount val="1"/>
                <c:pt idx="0">
                  <c:v>Maestría</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9'!$H$66:$S$66</c:f>
              <c:strCache>
                <c:ptCount val="12"/>
                <c:pt idx="0">
                  <c:v>Ingreso - 
Personas que se autoidentifican como indígenas, afromexicanas, migrantes u otra identidad cultural</c:v>
                </c:pt>
                <c:pt idx="1">
                  <c:v>Ingreso - 
Personas que no se autoidentifican como indígenas, afromexicanas, migrantes u otra identidad cultural</c:v>
                </c:pt>
                <c:pt idx="2">
                  <c:v>Permanencia - 
Personas que se autoidentifican como indígenas, afromexicanas, migrantes u otra identidad cultural</c:v>
                </c:pt>
                <c:pt idx="3">
                  <c:v>Permanencia - 
Personas que no se autoidentifican como indígenas, afromexicanas, migrantes u otra identidad cultural</c:v>
                </c:pt>
                <c:pt idx="4">
                  <c:v>Abandono - 
Personas que se autoidentifican como indígenas, afromexicanas, migrantes u otra identidad cultural</c:v>
                </c:pt>
                <c:pt idx="5">
                  <c:v>Abandono - 
Personas que no se autoidentifican como indígenas, afromexicanas, migrantes u otra identidad cultural</c:v>
                </c:pt>
                <c:pt idx="6">
                  <c:v>Reprobación - 
Personas que se autoidentifican como indígenas, afromexicanas, migrantes u otra identidad cultural</c:v>
                </c:pt>
                <c:pt idx="7">
                  <c:v>Reprobación - 
Personas que no se autoidentifican como indígenas, afromexicanas, migrantes u otra identidad cultural</c:v>
                </c:pt>
                <c:pt idx="8">
                  <c:v>Egreso - 
Personas que se autoidentifican como indígenas, afromexicanas, migrantes u otra identidad cultural</c:v>
                </c:pt>
                <c:pt idx="9">
                  <c:v>Egreso - 
Personas que no se autoidentifican como indígenas, afromexicanas, migrantes u otra identidad cultural</c:v>
                </c:pt>
                <c:pt idx="10">
                  <c:v>Titulación - 
Personas que se autoidentifican como indígenas, afromexicanas, migrantes u otra identidad cultural</c:v>
                </c:pt>
                <c:pt idx="11">
                  <c:v>Titulación - 
Personas que no se autoidentifican como indígenas, afromexicanas, migrantes u otra identidad cultural</c:v>
                </c:pt>
              </c:strCache>
            </c:strRef>
          </c:cat>
          <c:val>
            <c:numRef>
              <c:f>'Indicador 9'!$H$70:$S$70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842-7D42-9224-13A094C9C1A5}"/>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interculturalidad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9'!$D$71</c:f>
              <c:strCache>
                <c:ptCount val="1"/>
                <c:pt idx="0">
                  <c:v>Doctorado</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9'!$H$66:$S$66</c:f>
              <c:strCache>
                <c:ptCount val="12"/>
                <c:pt idx="0">
                  <c:v>Ingreso - 
Personas que se autoidentifican como indígenas, afromexicanas, migrantes u otra identidad cultural</c:v>
                </c:pt>
                <c:pt idx="1">
                  <c:v>Ingreso - 
Personas que no se autoidentifican como indígenas, afromexicanas, migrantes u otra identidad cultural</c:v>
                </c:pt>
                <c:pt idx="2">
                  <c:v>Permanencia - 
Personas que se autoidentifican como indígenas, afromexicanas, migrantes u otra identidad cultural</c:v>
                </c:pt>
                <c:pt idx="3">
                  <c:v>Permanencia - 
Personas que no se autoidentifican como indígenas, afromexicanas, migrantes u otra identidad cultural</c:v>
                </c:pt>
                <c:pt idx="4">
                  <c:v>Abandono - 
Personas que se autoidentifican como indígenas, afromexicanas, migrantes u otra identidad cultural</c:v>
                </c:pt>
                <c:pt idx="5">
                  <c:v>Abandono - 
Personas que no se autoidentifican como indígenas, afromexicanas, migrantes u otra identidad cultural</c:v>
                </c:pt>
                <c:pt idx="6">
                  <c:v>Reprobación - 
Personas que se autoidentifican como indígenas, afromexicanas, migrantes u otra identidad cultural</c:v>
                </c:pt>
                <c:pt idx="7">
                  <c:v>Reprobación - 
Personas que no se autoidentifican como indígenas, afromexicanas, migrantes u otra identidad cultural</c:v>
                </c:pt>
                <c:pt idx="8">
                  <c:v>Egreso - 
Personas que se autoidentifican como indígenas, afromexicanas, migrantes u otra identidad cultural</c:v>
                </c:pt>
                <c:pt idx="9">
                  <c:v>Egreso - 
Personas que no se autoidentifican como indígenas, afromexicanas, migrantes u otra identidad cultural</c:v>
                </c:pt>
                <c:pt idx="10">
                  <c:v>Titulación - 
Personas que se autoidentifican como indígenas, afromexicanas, migrantes u otra identidad cultural</c:v>
                </c:pt>
                <c:pt idx="11">
                  <c:v>Titulación - 
Personas que no se autoidentifican como indígenas, afromexicanas, migrantes u otra identidad cultural</c:v>
                </c:pt>
              </c:strCache>
            </c:strRef>
          </c:cat>
          <c:val>
            <c:numRef>
              <c:f>'Indicador 9'!$H$71:$S$71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2F2-EF46-9F7A-A886ED0FE061}"/>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9'!$G$13:$L$13</c:f>
              <c:numCache>
                <c:formatCode>0.0%</c:formatCode>
                <c:ptCount val="6"/>
              </c:numCache>
            </c:numRef>
          </c:val>
          <c:extLst>
            <c:ext xmlns:c16="http://schemas.microsoft.com/office/drawing/2014/chart" uri="{C3380CC4-5D6E-409C-BE32-E72D297353CC}">
              <c16:uniqueId val="{00000000-BBCE-7141-B8B2-6BA306046D5C}"/>
            </c:ext>
          </c:extLst>
        </c:ser>
        <c:dLbls>
          <c:dLblPos val="outEnd"/>
          <c:showLegendKey val="0"/>
          <c:showVal val="1"/>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9'!$D$14</c:f>
              <c:strCache>
                <c:ptCount val="1"/>
                <c:pt idx="0">
                  <c:v>Licenciatura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9'!$G$14:$L$14</c:f>
              <c:numCache>
                <c:formatCode>0.0%</c:formatCode>
                <c:ptCount val="6"/>
                <c:pt idx="0">
                  <c:v>0.68899108939350384</c:v>
                </c:pt>
                <c:pt idx="1">
                  <c:v>0.64622444722569883</c:v>
                </c:pt>
                <c:pt idx="2">
                  <c:v>0.35335836462244474</c:v>
                </c:pt>
                <c:pt idx="3">
                  <c:v>7.8180808000634969E-2</c:v>
                </c:pt>
                <c:pt idx="4">
                  <c:v>0.37254901960784315</c:v>
                </c:pt>
                <c:pt idx="5">
                  <c:v>0.29328327075511057</c:v>
                </c:pt>
              </c:numCache>
            </c:numRef>
          </c:val>
          <c:extLst>
            <c:ext xmlns:c16="http://schemas.microsoft.com/office/drawing/2014/chart" uri="{C3380CC4-5D6E-409C-BE32-E72D297353CC}">
              <c16:uniqueId val="{00000000-2438-EF4D-AD03-3A766AC9B843}"/>
            </c:ext>
          </c:extLst>
        </c:ser>
        <c:dLbls>
          <c:dLblPos val="outEnd"/>
          <c:showLegendKey val="0"/>
          <c:showVal val="1"/>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en especialidad</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9'!$D$15</c:f>
              <c:strCache>
                <c:ptCount val="1"/>
                <c:pt idx="0">
                  <c:v>Especialidad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9'!$G$15:$L$15</c:f>
              <c:numCache>
                <c:formatCode>0.0%</c:formatCode>
                <c:ptCount val="6"/>
                <c:pt idx="0">
                  <c:v>0.77</c:v>
                </c:pt>
                <c:pt idx="1">
                  <c:v>0.53246753246753242</c:v>
                </c:pt>
                <c:pt idx="2">
                  <c:v>0.46753246753246752</c:v>
                </c:pt>
                <c:pt idx="3">
                  <c:v>7.2649572649572655E-2</c:v>
                </c:pt>
                <c:pt idx="4">
                  <c:v>0.53246753246753242</c:v>
                </c:pt>
                <c:pt idx="5">
                  <c:v>3.896103896103896E-2</c:v>
                </c:pt>
              </c:numCache>
            </c:numRef>
          </c:val>
          <c:extLst>
            <c:ext xmlns:c16="http://schemas.microsoft.com/office/drawing/2014/chart" uri="{C3380CC4-5D6E-409C-BE32-E72D297353CC}">
              <c16:uniqueId val="{00000000-5740-584A-89A4-A41E209B5E9B}"/>
            </c:ext>
          </c:extLst>
        </c:ser>
        <c:dLbls>
          <c:dLblPos val="outEnd"/>
          <c:showLegendKey val="0"/>
          <c:showVal val="1"/>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de doctorado</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1'!$D$17</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1'!$F$17:$L$17</c:f>
              <c:numCache>
                <c:formatCode>0%</c:formatCode>
                <c:ptCount val="7"/>
                <c:pt idx="0">
                  <c:v>0.76470588235294112</c:v>
                </c:pt>
                <c:pt idx="1">
                  <c:v>0.17647058823529413</c:v>
                </c:pt>
                <c:pt idx="2">
                  <c:v>0.17647058823529413</c:v>
                </c:pt>
                <c:pt idx="3">
                  <c:v>0.94117647058823528</c:v>
                </c:pt>
                <c:pt idx="4">
                  <c:v>0.76470588235294112</c:v>
                </c:pt>
                <c:pt idx="5">
                  <c:v>0.94117647058823528</c:v>
                </c:pt>
                <c:pt idx="6">
                  <c:v>0.41176470588235292</c:v>
                </c:pt>
              </c:numCache>
            </c:numRef>
          </c:val>
          <c:extLst>
            <c:ext xmlns:c16="http://schemas.microsoft.com/office/drawing/2014/chart" uri="{C3380CC4-5D6E-409C-BE32-E72D297353CC}">
              <c16:uniqueId val="{00000000-B01B-FF47-A1AA-E5E4B2690D53}"/>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en maestría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9'!$D$16</c:f>
              <c:strCache>
                <c:ptCount val="1"/>
                <c:pt idx="0">
                  <c:v>Maestría</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9'!$G$16:$L$16</c:f>
              <c:numCache>
                <c:formatCode>0.0%</c:formatCode>
                <c:ptCount val="6"/>
                <c:pt idx="0">
                  <c:v>0.52314814814814814</c:v>
                </c:pt>
                <c:pt idx="1">
                  <c:v>0.38938053097345132</c:v>
                </c:pt>
                <c:pt idx="2">
                  <c:v>0.61061946902654862</c:v>
                </c:pt>
                <c:pt idx="3">
                  <c:v>2.7127003699136867E-2</c:v>
                </c:pt>
                <c:pt idx="4">
                  <c:v>0.37168141592920356</c:v>
                </c:pt>
                <c:pt idx="5">
                  <c:v>7.9646017699115043E-2</c:v>
                </c:pt>
              </c:numCache>
            </c:numRef>
          </c:val>
          <c:extLst>
            <c:ext xmlns:c16="http://schemas.microsoft.com/office/drawing/2014/chart" uri="{C3380CC4-5D6E-409C-BE32-E72D297353CC}">
              <c16:uniqueId val="{00000000-1945-0542-9319-32119A66B38F}"/>
            </c:ext>
          </c:extLst>
        </c:ser>
        <c:dLbls>
          <c:dLblPos val="outEnd"/>
          <c:showLegendKey val="0"/>
          <c:showVal val="1"/>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en doctorado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9'!$D$17</c:f>
              <c:strCache>
                <c:ptCount val="1"/>
                <c:pt idx="0">
                  <c:v>Doctorado</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9'!$G$17:$L$17</c:f>
              <c:numCache>
                <c:formatCode>0.0%</c:formatCode>
                <c:ptCount val="6"/>
                <c:pt idx="0">
                  <c:v>0.86227544910179643</c:v>
                </c:pt>
                <c:pt idx="1">
                  <c:v>0.52777777777777779</c:v>
                </c:pt>
                <c:pt idx="2">
                  <c:v>0.47222222222222221</c:v>
                </c:pt>
                <c:pt idx="3">
                  <c:v>8.5778781038374718E-2</c:v>
                </c:pt>
                <c:pt idx="4">
                  <c:v>0.4375</c:v>
                </c:pt>
                <c:pt idx="5">
                  <c:v>0.16666666666666666</c:v>
                </c:pt>
              </c:numCache>
            </c:numRef>
          </c:val>
          <c:extLst>
            <c:ext xmlns:c16="http://schemas.microsoft.com/office/drawing/2014/chart" uri="{C3380CC4-5D6E-409C-BE32-E72D297353CC}">
              <c16:uniqueId val="{00000000-9604-4C47-87B1-D1710EADFD03}"/>
            </c:ext>
          </c:extLst>
        </c:ser>
        <c:dLbls>
          <c:dLblPos val="outEnd"/>
          <c:showLegendKey val="0"/>
          <c:showVal val="1"/>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9. Trayectorias escolares por nivel académico</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9'!$D$13</c:f>
              <c:strCache>
                <c:ptCount val="1"/>
                <c:pt idx="0">
                  <c:v>TSU</c:v>
                </c:pt>
              </c:strCache>
            </c:strRef>
          </c:tx>
          <c:spPr>
            <a:solidFill>
              <a:schemeClr val="accent1"/>
            </a:solidFill>
            <a:ln>
              <a:noFill/>
            </a:ln>
            <a:effectLst/>
          </c:spPr>
          <c:invertIfNegative val="0"/>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9'!$G$13:$L$13</c:f>
              <c:numCache>
                <c:formatCode>0.0%</c:formatCode>
                <c:ptCount val="6"/>
              </c:numCache>
            </c:numRef>
          </c:val>
          <c:extLst>
            <c:ext xmlns:c16="http://schemas.microsoft.com/office/drawing/2014/chart" uri="{C3380CC4-5D6E-409C-BE32-E72D297353CC}">
              <c16:uniqueId val="{00000000-C7C6-3347-B39F-FAC965947B73}"/>
            </c:ext>
          </c:extLst>
        </c:ser>
        <c:ser>
          <c:idx val="1"/>
          <c:order val="1"/>
          <c:tx>
            <c:strRef>
              <c:f>'Indicador 9'!$D$14</c:f>
              <c:strCache>
                <c:ptCount val="1"/>
                <c:pt idx="0">
                  <c:v>Licenciatura</c:v>
                </c:pt>
              </c:strCache>
            </c:strRef>
          </c:tx>
          <c:spPr>
            <a:solidFill>
              <a:schemeClr val="accent2"/>
            </a:solidFill>
            <a:ln>
              <a:noFill/>
            </a:ln>
            <a:effectLst/>
          </c:spPr>
          <c:invertIfNegative val="0"/>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9'!$G$14:$L$14</c:f>
              <c:numCache>
                <c:formatCode>0.0%</c:formatCode>
                <c:ptCount val="6"/>
                <c:pt idx="0">
                  <c:v>0.68899108939350384</c:v>
                </c:pt>
                <c:pt idx="1">
                  <c:v>0.64622444722569883</c:v>
                </c:pt>
                <c:pt idx="2">
                  <c:v>0.35335836462244474</c:v>
                </c:pt>
                <c:pt idx="3">
                  <c:v>7.8180808000634969E-2</c:v>
                </c:pt>
                <c:pt idx="4">
                  <c:v>0.37254901960784315</c:v>
                </c:pt>
                <c:pt idx="5">
                  <c:v>0.29328327075511057</c:v>
                </c:pt>
              </c:numCache>
            </c:numRef>
          </c:val>
          <c:extLst>
            <c:ext xmlns:c16="http://schemas.microsoft.com/office/drawing/2014/chart" uri="{C3380CC4-5D6E-409C-BE32-E72D297353CC}">
              <c16:uniqueId val="{00000001-C7C6-3347-B39F-FAC965947B73}"/>
            </c:ext>
          </c:extLst>
        </c:ser>
        <c:ser>
          <c:idx val="2"/>
          <c:order val="2"/>
          <c:tx>
            <c:strRef>
              <c:f>'Indicador 9'!$D$15</c:f>
              <c:strCache>
                <c:ptCount val="1"/>
                <c:pt idx="0">
                  <c:v>Especialidad</c:v>
                </c:pt>
              </c:strCache>
            </c:strRef>
          </c:tx>
          <c:spPr>
            <a:solidFill>
              <a:schemeClr val="accent3"/>
            </a:solidFill>
            <a:ln>
              <a:noFill/>
            </a:ln>
            <a:effectLst/>
          </c:spPr>
          <c:invertIfNegative val="0"/>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9'!$G$15:$L$15</c:f>
              <c:numCache>
                <c:formatCode>0.0%</c:formatCode>
                <c:ptCount val="6"/>
                <c:pt idx="0">
                  <c:v>0.77</c:v>
                </c:pt>
                <c:pt idx="1">
                  <c:v>0.53246753246753242</c:v>
                </c:pt>
                <c:pt idx="2">
                  <c:v>0.46753246753246752</c:v>
                </c:pt>
                <c:pt idx="3">
                  <c:v>7.2649572649572655E-2</c:v>
                </c:pt>
                <c:pt idx="4">
                  <c:v>0.53246753246753242</c:v>
                </c:pt>
                <c:pt idx="5">
                  <c:v>3.896103896103896E-2</c:v>
                </c:pt>
              </c:numCache>
            </c:numRef>
          </c:val>
          <c:extLst>
            <c:ext xmlns:c16="http://schemas.microsoft.com/office/drawing/2014/chart" uri="{C3380CC4-5D6E-409C-BE32-E72D297353CC}">
              <c16:uniqueId val="{00000002-C7C6-3347-B39F-FAC965947B73}"/>
            </c:ext>
          </c:extLst>
        </c:ser>
        <c:ser>
          <c:idx val="3"/>
          <c:order val="3"/>
          <c:tx>
            <c:strRef>
              <c:f>'Indicador 9'!$D$16</c:f>
              <c:strCache>
                <c:ptCount val="1"/>
                <c:pt idx="0">
                  <c:v>Maestría</c:v>
                </c:pt>
              </c:strCache>
            </c:strRef>
          </c:tx>
          <c:spPr>
            <a:solidFill>
              <a:schemeClr val="accent4"/>
            </a:solidFill>
            <a:ln>
              <a:noFill/>
            </a:ln>
            <a:effectLst/>
          </c:spPr>
          <c:invertIfNegative val="0"/>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9'!$G$16:$L$16</c:f>
              <c:numCache>
                <c:formatCode>0.0%</c:formatCode>
                <c:ptCount val="6"/>
                <c:pt idx="0">
                  <c:v>0.52314814814814814</c:v>
                </c:pt>
                <c:pt idx="1">
                  <c:v>0.38938053097345132</c:v>
                </c:pt>
                <c:pt idx="2">
                  <c:v>0.61061946902654862</c:v>
                </c:pt>
                <c:pt idx="3">
                  <c:v>2.7127003699136867E-2</c:v>
                </c:pt>
                <c:pt idx="4">
                  <c:v>0.37168141592920356</c:v>
                </c:pt>
                <c:pt idx="5">
                  <c:v>7.9646017699115043E-2</c:v>
                </c:pt>
              </c:numCache>
            </c:numRef>
          </c:val>
          <c:extLst>
            <c:ext xmlns:c16="http://schemas.microsoft.com/office/drawing/2014/chart" uri="{C3380CC4-5D6E-409C-BE32-E72D297353CC}">
              <c16:uniqueId val="{00000003-C7C6-3347-B39F-FAC965947B73}"/>
            </c:ext>
          </c:extLst>
        </c:ser>
        <c:ser>
          <c:idx val="4"/>
          <c:order val="4"/>
          <c:tx>
            <c:strRef>
              <c:f>'Indicador 9'!$D$17</c:f>
              <c:strCache>
                <c:ptCount val="1"/>
                <c:pt idx="0">
                  <c:v>Doctorado</c:v>
                </c:pt>
              </c:strCache>
            </c:strRef>
          </c:tx>
          <c:spPr>
            <a:solidFill>
              <a:schemeClr val="accent5"/>
            </a:solidFill>
            <a:ln>
              <a:noFill/>
            </a:ln>
            <a:effectLst/>
          </c:spPr>
          <c:invertIfNegative val="0"/>
          <c:cat>
            <c:strRef>
              <c:f>'Indicador 9'!$G$12:$L$12</c:f>
              <c:strCache>
                <c:ptCount val="6"/>
                <c:pt idx="0">
                  <c:v>Ingreso cohorte</c:v>
                </c:pt>
                <c:pt idx="1">
                  <c:v>Permanencia</c:v>
                </c:pt>
                <c:pt idx="2">
                  <c:v>Abandono</c:v>
                </c:pt>
                <c:pt idx="3">
                  <c:v>Reprobación</c:v>
                </c:pt>
                <c:pt idx="4">
                  <c:v>Egreso</c:v>
                </c:pt>
                <c:pt idx="5">
                  <c:v>Titulación</c:v>
                </c:pt>
              </c:strCache>
            </c:strRef>
          </c:cat>
          <c:val>
            <c:numRef>
              <c:f>'Indicador 9'!$G$17:$L$17</c:f>
              <c:numCache>
                <c:formatCode>0.0%</c:formatCode>
                <c:ptCount val="6"/>
                <c:pt idx="0">
                  <c:v>0.86227544910179643</c:v>
                </c:pt>
                <c:pt idx="1">
                  <c:v>0.52777777777777779</c:v>
                </c:pt>
                <c:pt idx="2">
                  <c:v>0.47222222222222221</c:v>
                </c:pt>
                <c:pt idx="3">
                  <c:v>8.5778781038374718E-2</c:v>
                </c:pt>
                <c:pt idx="4">
                  <c:v>0.4375</c:v>
                </c:pt>
                <c:pt idx="5">
                  <c:v>0.16666666666666666</c:v>
                </c:pt>
              </c:numCache>
            </c:numRef>
          </c:val>
          <c:extLst>
            <c:ext xmlns:c16="http://schemas.microsoft.com/office/drawing/2014/chart" uri="{C3380CC4-5D6E-409C-BE32-E72D297353CC}">
              <c16:uniqueId val="{00000004-C7C6-3347-B39F-FAC965947B73}"/>
            </c:ext>
          </c:extLst>
        </c:ser>
        <c:dLbls>
          <c:showLegendKey val="0"/>
          <c:showVal val="0"/>
          <c:showCatName val="0"/>
          <c:showSerName val="0"/>
          <c:showPercent val="0"/>
          <c:showBubbleSize val="0"/>
        </c:dLbls>
        <c:gapWidth val="219"/>
        <c:overlap val="-27"/>
        <c:axId val="1643135104"/>
        <c:axId val="670991744"/>
      </c:barChart>
      <c:catAx>
        <c:axId val="164313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70991744"/>
        <c:crosses val="autoZero"/>
        <c:auto val="1"/>
        <c:lblAlgn val="ctr"/>
        <c:lblOffset val="100"/>
        <c:noMultiLvlLbl val="0"/>
      </c:catAx>
      <c:valAx>
        <c:axId val="67099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164313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escolares en función del criterio de inclusión en TSU</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9'!$D$50</c:f>
              <c:strCache>
                <c:ptCount val="1"/>
                <c:pt idx="0">
                  <c:v>Licenciatura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9'!$H$48:$S$48</c:f>
              <c:strCache>
                <c:ptCount val="12"/>
                <c:pt idx="0">
                  <c:v>Ingreso - 
personas con discapacidad</c:v>
                </c:pt>
                <c:pt idx="1">
                  <c:v>Ingreso - 
personas sin discapacidad</c:v>
                </c:pt>
                <c:pt idx="2">
                  <c:v>Permanencia - 
personas con discapacidad</c:v>
                </c:pt>
                <c:pt idx="3">
                  <c:v>Permanencia - 
personas sin discapacidad</c:v>
                </c:pt>
                <c:pt idx="4">
                  <c:v>Abandono - 
personas con discapacidad</c:v>
                </c:pt>
                <c:pt idx="5">
                  <c:v>Abandono - 
personas sin discapacidad</c:v>
                </c:pt>
                <c:pt idx="6">
                  <c:v>Reprobación - 
personas con discapacidad</c:v>
                </c:pt>
                <c:pt idx="7">
                  <c:v>Reprobación - 
personas sin discapacidad</c:v>
                </c:pt>
                <c:pt idx="8">
                  <c:v>Egreso - 
personas con discapacidad</c:v>
                </c:pt>
                <c:pt idx="9">
                  <c:v>Egreso - 
personas sin discapacidad</c:v>
                </c:pt>
                <c:pt idx="10">
                  <c:v>Titulación - 
personas con discapacidad</c:v>
                </c:pt>
                <c:pt idx="11">
                  <c:v>Titulación - 
personas sin discapacidad</c:v>
                </c:pt>
              </c:strCache>
            </c:strRef>
          </c:cat>
          <c:val>
            <c:numRef>
              <c:f>'Indicador 9'!$H$50:$S$50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B66-574E-81AF-6E622BCE3BF2}"/>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s-MX"/>
              <a:t>Indicador 9. Trayectorias en función del criterio de interculturalidad en licenciatura</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bar"/>
        <c:grouping val="clustered"/>
        <c:varyColors val="0"/>
        <c:ser>
          <c:idx val="0"/>
          <c:order val="0"/>
          <c:tx>
            <c:strRef>
              <c:f>'Indicador 9'!$D$69</c:f>
              <c:strCache>
                <c:ptCount val="1"/>
                <c:pt idx="0">
                  <c:v>Especialidad</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9'!$H$66:$S$66</c:f>
              <c:strCache>
                <c:ptCount val="12"/>
                <c:pt idx="0">
                  <c:v>Ingreso - 
Personas que se autoidentifican como indígenas, afromexicanas, migrantes u otra identidad cultural</c:v>
                </c:pt>
                <c:pt idx="1">
                  <c:v>Ingreso - 
Personas que no se autoidentifican como indígenas, afromexicanas, migrantes u otra identidad cultural</c:v>
                </c:pt>
                <c:pt idx="2">
                  <c:v>Permanencia - 
Personas que se autoidentifican como indígenas, afromexicanas, migrantes u otra identidad cultural</c:v>
                </c:pt>
                <c:pt idx="3">
                  <c:v>Permanencia - 
Personas que no se autoidentifican como indígenas, afromexicanas, migrantes u otra identidad cultural</c:v>
                </c:pt>
                <c:pt idx="4">
                  <c:v>Abandono - 
Personas que se autoidentifican como indígenas, afromexicanas, migrantes u otra identidad cultural</c:v>
                </c:pt>
                <c:pt idx="5">
                  <c:v>Abandono - 
Personas que no se autoidentifican como indígenas, afromexicanas, migrantes u otra identidad cultural</c:v>
                </c:pt>
                <c:pt idx="6">
                  <c:v>Reprobación - 
Personas que se autoidentifican como indígenas, afromexicanas, migrantes u otra identidad cultural</c:v>
                </c:pt>
                <c:pt idx="7">
                  <c:v>Reprobación - 
Personas que no se autoidentifican como indígenas, afromexicanas, migrantes u otra identidad cultural</c:v>
                </c:pt>
                <c:pt idx="8">
                  <c:v>Egreso - 
Personas que se autoidentifican como indígenas, afromexicanas, migrantes u otra identidad cultural</c:v>
                </c:pt>
                <c:pt idx="9">
                  <c:v>Egreso - 
Personas que no se autoidentifican como indígenas, afromexicanas, migrantes u otra identidad cultural</c:v>
                </c:pt>
                <c:pt idx="10">
                  <c:v>Titulación - 
Personas que se autoidentifican como indígenas, afromexicanas, migrantes u otra identidad cultural</c:v>
                </c:pt>
                <c:pt idx="11">
                  <c:v>Titulación - 
Personas que no se autoidentifican como indígenas, afromexicanas, migrantes u otra identidad cultural</c:v>
                </c:pt>
              </c:strCache>
            </c:strRef>
          </c:cat>
          <c:val>
            <c:numRef>
              <c:f>'Indicador 9'!$H$69:$S$69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67-1846-8694-0DF4284CA530}"/>
            </c:ext>
          </c:extLst>
        </c:ser>
        <c:dLbls>
          <c:dLblPos val="outEnd"/>
          <c:showLegendKey val="0"/>
          <c:showVal val="1"/>
          <c:showCatName val="0"/>
          <c:showSerName val="0"/>
          <c:showPercent val="0"/>
          <c:showBubbleSize val="0"/>
        </c:dLbls>
        <c:gapWidth val="150"/>
        <c:axId val="619286111"/>
        <c:axId val="619290895"/>
      </c:barChart>
      <c:catAx>
        <c:axId val="619286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90895"/>
        <c:crosses val="autoZero"/>
        <c:auto val="1"/>
        <c:lblAlgn val="ctr"/>
        <c:lblOffset val="100"/>
        <c:noMultiLvlLbl val="0"/>
      </c:catAx>
      <c:valAx>
        <c:axId val="61929089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9286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 en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10'!$D$13</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10'!$F$11:$L$11</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10'!$F$13:$L$13</c:f>
              <c:numCache>
                <c:formatCode>0.0%</c:formatCode>
                <c:ptCount val="7"/>
                <c:pt idx="0">
                  <c:v>1</c:v>
                </c:pt>
                <c:pt idx="1">
                  <c:v>1.5384615384615385E-2</c:v>
                </c:pt>
                <c:pt idx="2">
                  <c:v>0.23076923076923078</c:v>
                </c:pt>
                <c:pt idx="3">
                  <c:v>1</c:v>
                </c:pt>
                <c:pt idx="4">
                  <c:v>1</c:v>
                </c:pt>
                <c:pt idx="5">
                  <c:v>0.7384615384615385</c:v>
                </c:pt>
                <c:pt idx="6">
                  <c:v>1</c:v>
                </c:pt>
              </c:numCache>
            </c:numRef>
          </c:val>
          <c:extLst>
            <c:ext xmlns:c16="http://schemas.microsoft.com/office/drawing/2014/chart" uri="{C3380CC4-5D6E-409C-BE32-E72D297353CC}">
              <c16:uniqueId val="{00000000-9A71-F942-A463-F952550A97E3}"/>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 en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10'!$D$14</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10'!$F$14:$L$14</c:f>
              <c:numCache>
                <c:formatCode>0.0%</c:formatCode>
                <c:ptCount val="7"/>
                <c:pt idx="0">
                  <c:v>9.6774193548387094E-2</c:v>
                </c:pt>
                <c:pt idx="1">
                  <c:v>9.6774193548387094E-2</c:v>
                </c:pt>
                <c:pt idx="2">
                  <c:v>0.32258064516129031</c:v>
                </c:pt>
                <c:pt idx="3">
                  <c:v>1</c:v>
                </c:pt>
                <c:pt idx="4">
                  <c:v>0.77419354838709675</c:v>
                </c:pt>
                <c:pt idx="5">
                  <c:v>0.54838709677419351</c:v>
                </c:pt>
                <c:pt idx="6">
                  <c:v>0.35483870967741937</c:v>
                </c:pt>
              </c:numCache>
            </c:numRef>
          </c:val>
          <c:extLst>
            <c:ext xmlns:c16="http://schemas.microsoft.com/office/drawing/2014/chart" uri="{C3380CC4-5D6E-409C-BE32-E72D297353CC}">
              <c16:uniqueId val="{00000000-FC7C-AD4A-864E-613DDC4BB168}"/>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 en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10'!$D$15</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10'!$F$15:$L$15</c:f>
              <c:numCache>
                <c:formatCode>0.0%</c:formatCode>
                <c:ptCount val="7"/>
                <c:pt idx="0">
                  <c:v>8.3333333333333329E-2</c:v>
                </c:pt>
                <c:pt idx="1">
                  <c:v>0.16666666666666666</c:v>
                </c:pt>
                <c:pt idx="2">
                  <c:v>0.3</c:v>
                </c:pt>
                <c:pt idx="3">
                  <c:v>1</c:v>
                </c:pt>
                <c:pt idx="4">
                  <c:v>0.95</c:v>
                </c:pt>
                <c:pt idx="5">
                  <c:v>0.85</c:v>
                </c:pt>
                <c:pt idx="6">
                  <c:v>0.38333333333333336</c:v>
                </c:pt>
              </c:numCache>
            </c:numRef>
          </c:val>
          <c:extLst>
            <c:ext xmlns:c16="http://schemas.microsoft.com/office/drawing/2014/chart" uri="{C3380CC4-5D6E-409C-BE32-E72D297353CC}">
              <c16:uniqueId val="{00000000-67F3-3148-9C6C-ADD1E56E319D}"/>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 en doctorado</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10'!$D$16</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10'!$F$16:$L$16</c:f>
              <c:numCache>
                <c:formatCode>0.0%</c:formatCode>
                <c:ptCount val="7"/>
                <c:pt idx="0">
                  <c:v>5.8823529411764705E-2</c:v>
                </c:pt>
                <c:pt idx="1">
                  <c:v>0.17647058823529413</c:v>
                </c:pt>
                <c:pt idx="2">
                  <c:v>0.17647058823529413</c:v>
                </c:pt>
                <c:pt idx="3">
                  <c:v>1</c:v>
                </c:pt>
                <c:pt idx="4">
                  <c:v>1</c:v>
                </c:pt>
                <c:pt idx="5">
                  <c:v>0.94117647058823528</c:v>
                </c:pt>
                <c:pt idx="6">
                  <c:v>0.41176470588235292</c:v>
                </c:pt>
              </c:numCache>
            </c:numRef>
          </c:val>
          <c:extLst>
            <c:ext xmlns:c16="http://schemas.microsoft.com/office/drawing/2014/chart" uri="{C3380CC4-5D6E-409C-BE32-E72D297353CC}">
              <c16:uniqueId val="{00000000-8613-3846-85C9-DB585B9780C2}"/>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 en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10'!$D$12</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10'!$F$12:$L$12</c:f>
              <c:numCache>
                <c:formatCode>0.0%</c:formatCode>
                <c:ptCount val="7"/>
              </c:numCache>
            </c:numRef>
          </c:val>
          <c:extLst>
            <c:ext xmlns:c16="http://schemas.microsoft.com/office/drawing/2014/chart" uri="{C3380CC4-5D6E-409C-BE32-E72D297353CC}">
              <c16:uniqueId val="{00000000-4E36-D54A-BF82-DAB11FCE1C52}"/>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 Incorporación de los rasgos formativos relacionados con cada uno de los criterios del SEAES en el perfil de egreso de los programas educativos </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1'!$D$13</c:f>
              <c:strCache>
                <c:ptCount val="1"/>
                <c:pt idx="0">
                  <c:v>TSU</c:v>
                </c:pt>
              </c:strCache>
            </c:strRef>
          </c:tx>
          <c:spPr>
            <a:solidFill>
              <a:schemeClr val="accent1"/>
            </a:solidFill>
            <a:ln>
              <a:noFill/>
            </a:ln>
            <a:effectLst/>
          </c:spPr>
          <c:invertIfNegative val="0"/>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1'!$F$13:$L$13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BB1-6546-B480-84D2BAB733B6}"/>
            </c:ext>
          </c:extLst>
        </c:ser>
        <c:ser>
          <c:idx val="1"/>
          <c:order val="1"/>
          <c:tx>
            <c:strRef>
              <c:f>'Indicador 1'!$D$14</c:f>
              <c:strCache>
                <c:ptCount val="1"/>
                <c:pt idx="0">
                  <c:v>Licenciatura</c:v>
                </c:pt>
              </c:strCache>
            </c:strRef>
          </c:tx>
          <c:spPr>
            <a:solidFill>
              <a:schemeClr val="accent2"/>
            </a:solidFill>
            <a:ln>
              <a:noFill/>
            </a:ln>
            <a:effectLst/>
          </c:spPr>
          <c:invertIfNegative val="0"/>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1'!$F$14:$L$14</c:f>
              <c:numCache>
                <c:formatCode>0%</c:formatCode>
                <c:ptCount val="7"/>
                <c:pt idx="0">
                  <c:v>0.50769230769230766</c:v>
                </c:pt>
                <c:pt idx="1">
                  <c:v>1.5384615384615385E-2</c:v>
                </c:pt>
                <c:pt idx="2">
                  <c:v>0.23076923076923078</c:v>
                </c:pt>
                <c:pt idx="3">
                  <c:v>0.93846153846153846</c:v>
                </c:pt>
                <c:pt idx="4">
                  <c:v>0.89230769230769236</c:v>
                </c:pt>
                <c:pt idx="5">
                  <c:v>0.7384615384615385</c:v>
                </c:pt>
                <c:pt idx="6">
                  <c:v>0.43076923076923079</c:v>
                </c:pt>
              </c:numCache>
            </c:numRef>
          </c:val>
          <c:extLst>
            <c:ext xmlns:c16="http://schemas.microsoft.com/office/drawing/2014/chart" uri="{C3380CC4-5D6E-409C-BE32-E72D297353CC}">
              <c16:uniqueId val="{00000001-FBB1-6546-B480-84D2BAB733B6}"/>
            </c:ext>
          </c:extLst>
        </c:ser>
        <c:ser>
          <c:idx val="2"/>
          <c:order val="2"/>
          <c:tx>
            <c:strRef>
              <c:f>'Indicador 1'!$D$15</c:f>
              <c:strCache>
                <c:ptCount val="1"/>
                <c:pt idx="0">
                  <c:v>Especialidad</c:v>
                </c:pt>
              </c:strCache>
            </c:strRef>
          </c:tx>
          <c:spPr>
            <a:solidFill>
              <a:schemeClr val="accent3"/>
            </a:solidFill>
            <a:ln>
              <a:noFill/>
            </a:ln>
            <a:effectLst/>
          </c:spPr>
          <c:invertIfNegative val="0"/>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1'!$F$15:$L$15</c:f>
              <c:numCache>
                <c:formatCode>0%</c:formatCode>
                <c:ptCount val="7"/>
                <c:pt idx="0">
                  <c:v>0.45161290322580644</c:v>
                </c:pt>
                <c:pt idx="1">
                  <c:v>9.6774193548387094E-2</c:v>
                </c:pt>
                <c:pt idx="2">
                  <c:v>0.32258064516129031</c:v>
                </c:pt>
                <c:pt idx="3">
                  <c:v>0.90322580645161288</c:v>
                </c:pt>
                <c:pt idx="4">
                  <c:v>0.77419354838709675</c:v>
                </c:pt>
                <c:pt idx="5">
                  <c:v>0.54838709677419351</c:v>
                </c:pt>
                <c:pt idx="6">
                  <c:v>0.35483870967741937</c:v>
                </c:pt>
              </c:numCache>
            </c:numRef>
          </c:val>
          <c:extLst>
            <c:ext xmlns:c16="http://schemas.microsoft.com/office/drawing/2014/chart" uri="{C3380CC4-5D6E-409C-BE32-E72D297353CC}">
              <c16:uniqueId val="{00000002-FBB1-6546-B480-84D2BAB733B6}"/>
            </c:ext>
          </c:extLst>
        </c:ser>
        <c:ser>
          <c:idx val="3"/>
          <c:order val="3"/>
          <c:tx>
            <c:strRef>
              <c:f>'Indicador 1'!$D$16</c:f>
              <c:strCache>
                <c:ptCount val="1"/>
                <c:pt idx="0">
                  <c:v>Maestría</c:v>
                </c:pt>
              </c:strCache>
            </c:strRef>
          </c:tx>
          <c:spPr>
            <a:solidFill>
              <a:schemeClr val="accent4"/>
            </a:solidFill>
            <a:ln>
              <a:noFill/>
            </a:ln>
            <a:effectLst/>
          </c:spPr>
          <c:invertIfNegative val="0"/>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1'!$F$16:$L$16</c:f>
              <c:numCache>
                <c:formatCode>0%</c:formatCode>
                <c:ptCount val="7"/>
                <c:pt idx="0">
                  <c:v>0.65</c:v>
                </c:pt>
                <c:pt idx="1">
                  <c:v>0.23333333333333334</c:v>
                </c:pt>
                <c:pt idx="2">
                  <c:v>0.3</c:v>
                </c:pt>
                <c:pt idx="3">
                  <c:v>0.91666666666666663</c:v>
                </c:pt>
                <c:pt idx="4">
                  <c:v>0.95</c:v>
                </c:pt>
                <c:pt idx="5">
                  <c:v>0.85</c:v>
                </c:pt>
                <c:pt idx="6">
                  <c:v>0.38333333333333336</c:v>
                </c:pt>
              </c:numCache>
            </c:numRef>
          </c:val>
          <c:extLst>
            <c:ext xmlns:c16="http://schemas.microsoft.com/office/drawing/2014/chart" uri="{C3380CC4-5D6E-409C-BE32-E72D297353CC}">
              <c16:uniqueId val="{00000003-FBB1-6546-B480-84D2BAB733B6}"/>
            </c:ext>
          </c:extLst>
        </c:ser>
        <c:ser>
          <c:idx val="4"/>
          <c:order val="4"/>
          <c:tx>
            <c:strRef>
              <c:f>'Indicador 1'!$D$17</c:f>
              <c:strCache>
                <c:ptCount val="1"/>
                <c:pt idx="0">
                  <c:v>Doctorado</c:v>
                </c:pt>
              </c:strCache>
            </c:strRef>
          </c:tx>
          <c:spPr>
            <a:solidFill>
              <a:schemeClr val="accent5"/>
            </a:solidFill>
            <a:ln>
              <a:noFill/>
            </a:ln>
            <a:effectLst/>
          </c:spPr>
          <c:invertIfNegative val="0"/>
          <c:cat>
            <c:strRef>
              <c:f>'Indicador 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1'!$F$17:$L$17</c:f>
              <c:numCache>
                <c:formatCode>0%</c:formatCode>
                <c:ptCount val="7"/>
                <c:pt idx="0">
                  <c:v>0.76470588235294112</c:v>
                </c:pt>
                <c:pt idx="1">
                  <c:v>0.17647058823529413</c:v>
                </c:pt>
                <c:pt idx="2">
                  <c:v>0.17647058823529413</c:v>
                </c:pt>
                <c:pt idx="3">
                  <c:v>0.94117647058823528</c:v>
                </c:pt>
                <c:pt idx="4">
                  <c:v>0.76470588235294112</c:v>
                </c:pt>
                <c:pt idx="5">
                  <c:v>0.94117647058823528</c:v>
                </c:pt>
                <c:pt idx="6">
                  <c:v>0.41176470588235292</c:v>
                </c:pt>
              </c:numCache>
            </c:numRef>
          </c:val>
          <c:extLst>
            <c:ext xmlns:c16="http://schemas.microsoft.com/office/drawing/2014/chart" uri="{C3380CC4-5D6E-409C-BE32-E72D297353CC}">
              <c16:uniqueId val="{00000004-FBB1-6546-B480-84D2BAB733B6}"/>
            </c:ext>
          </c:extLst>
        </c:ser>
        <c:dLbls>
          <c:showLegendKey val="0"/>
          <c:showVal val="0"/>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10. Existencia de un diseño curricular que incorpore en forma fundamentada, gradual, transversal e integrada, el desarrollo de aprendizajes relacionados con los criterios del SEAES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10'!$D$12</c:f>
              <c:strCache>
                <c:ptCount val="1"/>
                <c:pt idx="0">
                  <c:v>TSU</c:v>
                </c:pt>
              </c:strCache>
            </c:strRef>
          </c:tx>
          <c:spPr>
            <a:solidFill>
              <a:schemeClr val="accent1"/>
            </a:solidFill>
            <a:ln>
              <a:noFill/>
            </a:ln>
            <a:effectLst/>
          </c:spPr>
          <c:invertIfNegative val="0"/>
          <c:dLbls>
            <c:delete val="1"/>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10'!$F$12:$L$12</c:f>
              <c:numCache>
                <c:formatCode>0.0%</c:formatCode>
                <c:ptCount val="7"/>
              </c:numCache>
            </c:numRef>
          </c:val>
          <c:extLst>
            <c:ext xmlns:c16="http://schemas.microsoft.com/office/drawing/2014/chart" uri="{C3380CC4-5D6E-409C-BE32-E72D297353CC}">
              <c16:uniqueId val="{00000000-B109-0F41-A5E4-EF21C6A9D340}"/>
            </c:ext>
          </c:extLst>
        </c:ser>
        <c:ser>
          <c:idx val="1"/>
          <c:order val="1"/>
          <c:tx>
            <c:strRef>
              <c:f>'Indicador 10'!$D$13</c:f>
              <c:strCache>
                <c:ptCount val="1"/>
                <c:pt idx="0">
                  <c:v>Licenciatura</c:v>
                </c:pt>
              </c:strCache>
            </c:strRef>
          </c:tx>
          <c:spPr>
            <a:solidFill>
              <a:schemeClr val="accent2"/>
            </a:solidFill>
            <a:ln>
              <a:noFill/>
            </a:ln>
            <a:effectLst/>
          </c:spPr>
          <c:invertIfNegative val="0"/>
          <c:dLbls>
            <c:delete val="1"/>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10'!$F$13:$L$13</c:f>
              <c:numCache>
                <c:formatCode>0.0%</c:formatCode>
                <c:ptCount val="7"/>
                <c:pt idx="0">
                  <c:v>1</c:v>
                </c:pt>
                <c:pt idx="1">
                  <c:v>1.5384615384615385E-2</c:v>
                </c:pt>
                <c:pt idx="2">
                  <c:v>0.23076923076923078</c:v>
                </c:pt>
                <c:pt idx="3">
                  <c:v>1</c:v>
                </c:pt>
                <c:pt idx="4">
                  <c:v>1</c:v>
                </c:pt>
                <c:pt idx="5">
                  <c:v>0.7384615384615385</c:v>
                </c:pt>
                <c:pt idx="6">
                  <c:v>1</c:v>
                </c:pt>
              </c:numCache>
            </c:numRef>
          </c:val>
          <c:extLst>
            <c:ext xmlns:c16="http://schemas.microsoft.com/office/drawing/2014/chart" uri="{C3380CC4-5D6E-409C-BE32-E72D297353CC}">
              <c16:uniqueId val="{00000001-B109-0F41-A5E4-EF21C6A9D340}"/>
            </c:ext>
          </c:extLst>
        </c:ser>
        <c:ser>
          <c:idx val="2"/>
          <c:order val="2"/>
          <c:tx>
            <c:strRef>
              <c:f>'Indicador 10'!$D$14</c:f>
              <c:strCache>
                <c:ptCount val="1"/>
                <c:pt idx="0">
                  <c:v>Especialidad</c:v>
                </c:pt>
              </c:strCache>
            </c:strRef>
          </c:tx>
          <c:spPr>
            <a:solidFill>
              <a:schemeClr val="accent3"/>
            </a:solidFill>
            <a:ln>
              <a:noFill/>
            </a:ln>
            <a:effectLst/>
          </c:spPr>
          <c:invertIfNegative val="0"/>
          <c:dLbls>
            <c:delete val="1"/>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10'!$F$14:$L$14</c:f>
              <c:numCache>
                <c:formatCode>0.0%</c:formatCode>
                <c:ptCount val="7"/>
                <c:pt idx="0">
                  <c:v>9.6774193548387094E-2</c:v>
                </c:pt>
                <c:pt idx="1">
                  <c:v>9.6774193548387094E-2</c:v>
                </c:pt>
                <c:pt idx="2">
                  <c:v>0.32258064516129031</c:v>
                </c:pt>
                <c:pt idx="3">
                  <c:v>1</c:v>
                </c:pt>
                <c:pt idx="4">
                  <c:v>0.77419354838709675</c:v>
                </c:pt>
                <c:pt idx="5">
                  <c:v>0.54838709677419351</c:v>
                </c:pt>
                <c:pt idx="6">
                  <c:v>0.35483870967741937</c:v>
                </c:pt>
              </c:numCache>
            </c:numRef>
          </c:val>
          <c:extLst>
            <c:ext xmlns:c16="http://schemas.microsoft.com/office/drawing/2014/chart" uri="{C3380CC4-5D6E-409C-BE32-E72D297353CC}">
              <c16:uniqueId val="{00000002-B109-0F41-A5E4-EF21C6A9D340}"/>
            </c:ext>
          </c:extLst>
        </c:ser>
        <c:ser>
          <c:idx val="3"/>
          <c:order val="3"/>
          <c:tx>
            <c:strRef>
              <c:f>'Indicador 10'!$D$15</c:f>
              <c:strCache>
                <c:ptCount val="1"/>
                <c:pt idx="0">
                  <c:v>Maestría</c:v>
                </c:pt>
              </c:strCache>
            </c:strRef>
          </c:tx>
          <c:spPr>
            <a:solidFill>
              <a:schemeClr val="accent4"/>
            </a:solidFill>
            <a:ln>
              <a:noFill/>
            </a:ln>
            <a:effectLst/>
          </c:spPr>
          <c:invertIfNegative val="0"/>
          <c:dLbls>
            <c:delete val="1"/>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10'!$F$15:$L$15</c:f>
              <c:numCache>
                <c:formatCode>0.0%</c:formatCode>
                <c:ptCount val="7"/>
                <c:pt idx="0">
                  <c:v>8.3333333333333329E-2</c:v>
                </c:pt>
                <c:pt idx="1">
                  <c:v>0.16666666666666666</c:v>
                </c:pt>
                <c:pt idx="2">
                  <c:v>0.3</c:v>
                </c:pt>
                <c:pt idx="3">
                  <c:v>1</c:v>
                </c:pt>
                <c:pt idx="4">
                  <c:v>0.95</c:v>
                </c:pt>
                <c:pt idx="5">
                  <c:v>0.85</c:v>
                </c:pt>
                <c:pt idx="6">
                  <c:v>0.38333333333333336</c:v>
                </c:pt>
              </c:numCache>
            </c:numRef>
          </c:val>
          <c:extLst>
            <c:ext xmlns:c16="http://schemas.microsoft.com/office/drawing/2014/chart" uri="{C3380CC4-5D6E-409C-BE32-E72D297353CC}">
              <c16:uniqueId val="{00000003-B109-0F41-A5E4-EF21C6A9D340}"/>
            </c:ext>
          </c:extLst>
        </c:ser>
        <c:ser>
          <c:idx val="4"/>
          <c:order val="4"/>
          <c:tx>
            <c:strRef>
              <c:f>'Indicador 10'!$D$16</c:f>
              <c:strCache>
                <c:ptCount val="1"/>
                <c:pt idx="0">
                  <c:v>Doctorado</c:v>
                </c:pt>
              </c:strCache>
            </c:strRef>
          </c:tx>
          <c:spPr>
            <a:solidFill>
              <a:schemeClr val="accent5"/>
            </a:solidFill>
            <a:ln>
              <a:noFill/>
            </a:ln>
            <a:effectLst/>
          </c:spPr>
          <c:invertIfNegative val="0"/>
          <c:dLbls>
            <c:delete val="1"/>
          </c:dLbls>
          <c:cat>
            <c:strRef>
              <c:f>'Indicador 10'!$F$3:$L$3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10'!$F$16:$L$16</c:f>
              <c:numCache>
                <c:formatCode>0.0%</c:formatCode>
                <c:ptCount val="7"/>
                <c:pt idx="0">
                  <c:v>5.8823529411764705E-2</c:v>
                </c:pt>
                <c:pt idx="1">
                  <c:v>0.17647058823529413</c:v>
                </c:pt>
                <c:pt idx="2">
                  <c:v>0.17647058823529413</c:v>
                </c:pt>
                <c:pt idx="3">
                  <c:v>1</c:v>
                </c:pt>
                <c:pt idx="4">
                  <c:v>1</c:v>
                </c:pt>
                <c:pt idx="5">
                  <c:v>0.94117647058823528</c:v>
                </c:pt>
                <c:pt idx="6">
                  <c:v>0.41176470588235292</c:v>
                </c:pt>
              </c:numCache>
            </c:numRef>
          </c:val>
          <c:extLst>
            <c:ext xmlns:c16="http://schemas.microsoft.com/office/drawing/2014/chart" uri="{C3380CC4-5D6E-409C-BE32-E72D297353CC}">
              <c16:uniqueId val="{00000004-B109-0F41-A5E4-EF21C6A9D340}"/>
            </c:ext>
          </c:extLst>
        </c:ser>
        <c:dLbls>
          <c:dLblPos val="ctr"/>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11'!$D$13</c:f>
              <c:strCache>
                <c:ptCount val="1"/>
                <c:pt idx="0">
                  <c:v>TSU</c:v>
                </c:pt>
              </c:strCache>
            </c:strRef>
          </c:tx>
          <c:spPr>
            <a:solidFill>
              <a:schemeClr val="accent1"/>
            </a:solidFill>
            <a:ln>
              <a:noFill/>
            </a:ln>
            <a:effectLst/>
          </c:spPr>
          <c:invertIfNegative val="0"/>
          <c:dLbls>
            <c:delete val="1"/>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11'!$F$14:$L$14</c:f>
              <c:numCache>
                <c:formatCode>0%</c:formatCode>
                <c:ptCount val="7"/>
                <c:pt idx="0">
                  <c:v>0.12692307692307692</c:v>
                </c:pt>
                <c:pt idx="1">
                  <c:v>3.8461538461538464E-3</c:v>
                </c:pt>
                <c:pt idx="2">
                  <c:v>4.4230769230769233E-2</c:v>
                </c:pt>
                <c:pt idx="3">
                  <c:v>0.74423076923076925</c:v>
                </c:pt>
                <c:pt idx="4">
                  <c:v>0.41730769230769232</c:v>
                </c:pt>
                <c:pt idx="5">
                  <c:v>0.30576923076923079</c:v>
                </c:pt>
                <c:pt idx="6">
                  <c:v>9.2307692307692313E-2</c:v>
                </c:pt>
              </c:numCache>
            </c:numRef>
          </c:val>
          <c:extLst>
            <c:ext xmlns:c16="http://schemas.microsoft.com/office/drawing/2014/chart" uri="{C3380CC4-5D6E-409C-BE32-E72D297353CC}">
              <c16:uniqueId val="{00000000-56ED-E144-91FE-8EE3BA518A49}"/>
            </c:ext>
          </c:extLst>
        </c:ser>
        <c:ser>
          <c:idx val="1"/>
          <c:order val="1"/>
          <c:tx>
            <c:strRef>
              <c:f>'Indicador 11'!$D$14</c:f>
              <c:strCache>
                <c:ptCount val="1"/>
                <c:pt idx="0">
                  <c:v>Licenciatura</c:v>
                </c:pt>
              </c:strCache>
            </c:strRef>
          </c:tx>
          <c:spPr>
            <a:solidFill>
              <a:schemeClr val="accent2"/>
            </a:solidFill>
            <a:ln>
              <a:noFill/>
            </a:ln>
            <a:effectLst/>
          </c:spPr>
          <c:invertIfNegative val="0"/>
          <c:dLbls>
            <c:delete val="1"/>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11'!$F$14:$L$14</c:f>
              <c:numCache>
                <c:formatCode>0%</c:formatCode>
                <c:ptCount val="7"/>
                <c:pt idx="0">
                  <c:v>0.12692307692307692</c:v>
                </c:pt>
                <c:pt idx="1">
                  <c:v>3.8461538461538464E-3</c:v>
                </c:pt>
                <c:pt idx="2">
                  <c:v>4.4230769230769233E-2</c:v>
                </c:pt>
                <c:pt idx="3">
                  <c:v>0.74423076923076925</c:v>
                </c:pt>
                <c:pt idx="4">
                  <c:v>0.41730769230769232</c:v>
                </c:pt>
                <c:pt idx="5">
                  <c:v>0.30576923076923079</c:v>
                </c:pt>
                <c:pt idx="6">
                  <c:v>9.2307692307692313E-2</c:v>
                </c:pt>
              </c:numCache>
            </c:numRef>
          </c:val>
          <c:extLst>
            <c:ext xmlns:c16="http://schemas.microsoft.com/office/drawing/2014/chart" uri="{C3380CC4-5D6E-409C-BE32-E72D297353CC}">
              <c16:uniqueId val="{00000001-56ED-E144-91FE-8EE3BA518A49}"/>
            </c:ext>
          </c:extLst>
        </c:ser>
        <c:ser>
          <c:idx val="2"/>
          <c:order val="2"/>
          <c:tx>
            <c:strRef>
              <c:f>'Indicador 11'!$D$15</c:f>
              <c:strCache>
                <c:ptCount val="1"/>
                <c:pt idx="0">
                  <c:v>Especialidad</c:v>
                </c:pt>
              </c:strCache>
            </c:strRef>
          </c:tx>
          <c:spPr>
            <a:solidFill>
              <a:schemeClr val="accent3"/>
            </a:solidFill>
            <a:ln>
              <a:noFill/>
            </a:ln>
            <a:effectLst/>
          </c:spPr>
          <c:invertIfNegative val="0"/>
          <c:dLbls>
            <c:delete val="1"/>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11'!$F$15:$L$15</c:f>
              <c:numCache>
                <c:formatCode>0%</c:formatCode>
                <c:ptCount val="7"/>
                <c:pt idx="0">
                  <c:v>0.17419354838709677</c:v>
                </c:pt>
                <c:pt idx="1">
                  <c:v>1.935483870967742E-2</c:v>
                </c:pt>
                <c:pt idx="2">
                  <c:v>0.1032258064516129</c:v>
                </c:pt>
                <c:pt idx="3">
                  <c:v>0.68387096774193545</c:v>
                </c:pt>
                <c:pt idx="4">
                  <c:v>0.43870967741935485</c:v>
                </c:pt>
                <c:pt idx="5">
                  <c:v>0.26451612903225807</c:v>
                </c:pt>
                <c:pt idx="6">
                  <c:v>9.0322580645161285E-2</c:v>
                </c:pt>
              </c:numCache>
            </c:numRef>
          </c:val>
          <c:extLst>
            <c:ext xmlns:c16="http://schemas.microsoft.com/office/drawing/2014/chart" uri="{C3380CC4-5D6E-409C-BE32-E72D297353CC}">
              <c16:uniqueId val="{00000002-56ED-E144-91FE-8EE3BA518A49}"/>
            </c:ext>
          </c:extLst>
        </c:ser>
        <c:ser>
          <c:idx val="3"/>
          <c:order val="3"/>
          <c:tx>
            <c:strRef>
              <c:f>'Indicador 11'!$D$16</c:f>
              <c:strCache>
                <c:ptCount val="1"/>
                <c:pt idx="0">
                  <c:v>Maestría</c:v>
                </c:pt>
              </c:strCache>
            </c:strRef>
          </c:tx>
          <c:spPr>
            <a:solidFill>
              <a:schemeClr val="accent4"/>
            </a:solidFill>
            <a:ln>
              <a:noFill/>
            </a:ln>
            <a:effectLst/>
          </c:spPr>
          <c:invertIfNegative val="0"/>
          <c:dLbls>
            <c:delete val="1"/>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11'!$F$16:$L$16</c:f>
              <c:numCache>
                <c:formatCode>0%</c:formatCode>
                <c:ptCount val="7"/>
                <c:pt idx="0">
                  <c:v>0.27</c:v>
                </c:pt>
                <c:pt idx="1">
                  <c:v>7.0000000000000007E-2</c:v>
                </c:pt>
                <c:pt idx="2">
                  <c:v>0.08</c:v>
                </c:pt>
                <c:pt idx="3">
                  <c:v>0.96666666666666667</c:v>
                </c:pt>
                <c:pt idx="4">
                  <c:v>0.99333333333333329</c:v>
                </c:pt>
                <c:pt idx="5">
                  <c:v>0.43666666666666665</c:v>
                </c:pt>
                <c:pt idx="6">
                  <c:v>0.11333333333333333</c:v>
                </c:pt>
              </c:numCache>
            </c:numRef>
          </c:val>
          <c:extLst>
            <c:ext xmlns:c16="http://schemas.microsoft.com/office/drawing/2014/chart" uri="{C3380CC4-5D6E-409C-BE32-E72D297353CC}">
              <c16:uniqueId val="{00000003-56ED-E144-91FE-8EE3BA518A49}"/>
            </c:ext>
          </c:extLst>
        </c:ser>
        <c:ser>
          <c:idx val="4"/>
          <c:order val="4"/>
          <c:tx>
            <c:strRef>
              <c:f>'Indicador 11'!$D$17</c:f>
              <c:strCache>
                <c:ptCount val="1"/>
                <c:pt idx="0">
                  <c:v>Doctorado</c:v>
                </c:pt>
              </c:strCache>
            </c:strRef>
          </c:tx>
          <c:spPr>
            <a:solidFill>
              <a:schemeClr val="accent5"/>
            </a:solidFill>
            <a:ln>
              <a:noFill/>
            </a:ln>
            <a:effectLst/>
          </c:spPr>
          <c:invertIfNegative val="0"/>
          <c:dLbls>
            <c:delete val="1"/>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11'!$F$17:$L$17</c:f>
              <c:numCache>
                <c:formatCode>0%</c:formatCode>
                <c:ptCount val="7"/>
                <c:pt idx="0">
                  <c:v>0.44117647058823528</c:v>
                </c:pt>
                <c:pt idx="1">
                  <c:v>4.4117647058823532E-2</c:v>
                </c:pt>
                <c:pt idx="2">
                  <c:v>4.4117647058823532E-2</c:v>
                </c:pt>
                <c:pt idx="3">
                  <c:v>0.91176470588235292</c:v>
                </c:pt>
                <c:pt idx="4">
                  <c:v>0.48529411764705882</c:v>
                </c:pt>
                <c:pt idx="5">
                  <c:v>0.67647058823529416</c:v>
                </c:pt>
                <c:pt idx="6">
                  <c:v>0.14705882352941177</c:v>
                </c:pt>
              </c:numCache>
            </c:numRef>
          </c:val>
          <c:extLst>
            <c:ext xmlns:c16="http://schemas.microsoft.com/office/drawing/2014/chart" uri="{C3380CC4-5D6E-409C-BE32-E72D297353CC}">
              <c16:uniqueId val="{00000004-56ED-E144-91FE-8EE3BA518A49}"/>
            </c:ext>
          </c:extLst>
        </c:ser>
        <c:dLbls>
          <c:dLblPos val="ctr"/>
          <c:showLegendKey val="0"/>
          <c:showVal val="1"/>
          <c:showCatName val="0"/>
          <c:showSerName val="0"/>
          <c:showPercent val="0"/>
          <c:showBubbleSize val="0"/>
        </c:dLbls>
        <c:gapWidth val="150"/>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 en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11'!$D$14</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11'!$F$14:$L$14</c:f>
              <c:numCache>
                <c:formatCode>0%</c:formatCode>
                <c:ptCount val="7"/>
                <c:pt idx="0">
                  <c:v>0.12692307692307692</c:v>
                </c:pt>
                <c:pt idx="1">
                  <c:v>3.8461538461538464E-3</c:v>
                </c:pt>
                <c:pt idx="2">
                  <c:v>4.4230769230769233E-2</c:v>
                </c:pt>
                <c:pt idx="3">
                  <c:v>0.74423076923076925</c:v>
                </c:pt>
                <c:pt idx="4">
                  <c:v>0.41730769230769232</c:v>
                </c:pt>
                <c:pt idx="5">
                  <c:v>0.30576923076923079</c:v>
                </c:pt>
                <c:pt idx="6">
                  <c:v>9.2307692307692313E-2</c:v>
                </c:pt>
              </c:numCache>
            </c:numRef>
          </c:val>
          <c:extLst>
            <c:ext xmlns:c16="http://schemas.microsoft.com/office/drawing/2014/chart" uri="{C3380CC4-5D6E-409C-BE32-E72D297353CC}">
              <c16:uniqueId val="{00000000-EA59-5B4F-9184-17A2D213054F}"/>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 en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11'!$D$15</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11'!$F$15:$L$15</c:f>
              <c:numCache>
                <c:formatCode>0%</c:formatCode>
                <c:ptCount val="7"/>
                <c:pt idx="0">
                  <c:v>0.17419354838709677</c:v>
                </c:pt>
                <c:pt idx="1">
                  <c:v>1.935483870967742E-2</c:v>
                </c:pt>
                <c:pt idx="2">
                  <c:v>0.1032258064516129</c:v>
                </c:pt>
                <c:pt idx="3">
                  <c:v>0.68387096774193545</c:v>
                </c:pt>
                <c:pt idx="4">
                  <c:v>0.43870967741935485</c:v>
                </c:pt>
                <c:pt idx="5">
                  <c:v>0.26451612903225807</c:v>
                </c:pt>
                <c:pt idx="6">
                  <c:v>9.0322580645161285E-2</c:v>
                </c:pt>
              </c:numCache>
            </c:numRef>
          </c:val>
          <c:extLst>
            <c:ext xmlns:c16="http://schemas.microsoft.com/office/drawing/2014/chart" uri="{C3380CC4-5D6E-409C-BE32-E72D297353CC}">
              <c16:uniqueId val="{00000000-544F-2847-84A6-66A99BF779CE}"/>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 en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11'!$D$16</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11'!$F$16:$L$16</c:f>
              <c:numCache>
                <c:formatCode>0%</c:formatCode>
                <c:ptCount val="7"/>
                <c:pt idx="0">
                  <c:v>0.27</c:v>
                </c:pt>
                <c:pt idx="1">
                  <c:v>7.0000000000000007E-2</c:v>
                </c:pt>
                <c:pt idx="2">
                  <c:v>0.08</c:v>
                </c:pt>
                <c:pt idx="3">
                  <c:v>0.96666666666666667</c:v>
                </c:pt>
                <c:pt idx="4">
                  <c:v>0.99333333333333329</c:v>
                </c:pt>
                <c:pt idx="5">
                  <c:v>0.43666666666666665</c:v>
                </c:pt>
                <c:pt idx="6">
                  <c:v>0.11333333333333333</c:v>
                </c:pt>
              </c:numCache>
            </c:numRef>
          </c:val>
          <c:extLst>
            <c:ext xmlns:c16="http://schemas.microsoft.com/office/drawing/2014/chart" uri="{C3380CC4-5D6E-409C-BE32-E72D297353CC}">
              <c16:uniqueId val="{00000000-8D9D-A344-A034-C9AFB8AA8FD8}"/>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 en doctorado</a:t>
            </a:r>
          </a:p>
        </c:rich>
      </c:tx>
      <c:layout>
        <c:manualLayout>
          <c:xMode val="edge"/>
          <c:yMode val="edge"/>
          <c:x val="0.11659730670473768"/>
          <c:y val="1.1476135211162393E-2"/>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11'!$D$17</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11'!$F$17:$L$17</c:f>
              <c:numCache>
                <c:formatCode>0%</c:formatCode>
                <c:ptCount val="7"/>
                <c:pt idx="0">
                  <c:v>0.44117647058823528</c:v>
                </c:pt>
                <c:pt idx="1">
                  <c:v>4.4117647058823532E-2</c:v>
                </c:pt>
                <c:pt idx="2">
                  <c:v>4.4117647058823532E-2</c:v>
                </c:pt>
                <c:pt idx="3">
                  <c:v>0.91176470588235292</c:v>
                </c:pt>
                <c:pt idx="4">
                  <c:v>0.48529411764705882</c:v>
                </c:pt>
                <c:pt idx="5">
                  <c:v>0.67647058823529416</c:v>
                </c:pt>
                <c:pt idx="6">
                  <c:v>0.14705882352941177</c:v>
                </c:pt>
              </c:numCache>
            </c:numRef>
          </c:val>
          <c:extLst>
            <c:ext xmlns:c16="http://schemas.microsoft.com/office/drawing/2014/chart" uri="{C3380CC4-5D6E-409C-BE32-E72D297353CC}">
              <c16:uniqueId val="{00000000-0A07-4D48-BDE4-D5DE22F73B1A}"/>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11. Porcentaje de unidades de aprendizaje terminales dedicadas a consolidar los rasgos del perfil de egreso, relacionados con los criterios del SEAES en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11'!$D$13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11'!$F$4:$L$4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11'!$F$13:$L$13</c:f>
              <c:numCache>
                <c:formatCode>0.0%</c:formatCode>
                <c:ptCount val="7"/>
              </c:numCache>
            </c:numRef>
          </c:val>
          <c:extLst>
            <c:ext xmlns:c16="http://schemas.microsoft.com/office/drawing/2014/chart" uri="{C3380CC4-5D6E-409C-BE32-E72D297353CC}">
              <c16:uniqueId val="{00000000-E5A3-EE4A-8B87-5901BE7ECD49}"/>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680" b="0" i="0" u="none" strike="noStrike" kern="1200" spc="0" baseline="0">
                <a:solidFill>
                  <a:schemeClr val="tx2"/>
                </a:solidFill>
                <a:latin typeface="Montserrat" pitchFamily="2" charset="77"/>
                <a:ea typeface="+mn-ea"/>
                <a:cs typeface="+mn-cs"/>
              </a:defRPr>
            </a:pPr>
            <a:r>
              <a:rPr lang="es-MX"/>
              <a:t>Indicador 12. Porcentaje de estudiantes que participan en proyectos de innovación pedagógica, educativa y disciplinar relacionados con los criterios del SEAES</a:t>
            </a:r>
          </a:p>
        </c:rich>
      </c:tx>
      <c:overlay val="0"/>
      <c:spPr>
        <a:noFill/>
        <a:ln>
          <a:noFill/>
        </a:ln>
        <a:effectLst/>
      </c:spPr>
      <c:txPr>
        <a:bodyPr rot="0" spcFirstLastPara="1" vertOverflow="ellipsis" vert="horz" wrap="square" anchor="ctr" anchorCtr="1"/>
        <a:lstStyle/>
        <a:p>
          <a:pPr algn="ctr" rtl="0">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12'!$D$13</c:f>
              <c:strCache>
                <c:ptCount val="1"/>
                <c:pt idx="0">
                  <c:v>TSU</c:v>
                </c:pt>
              </c:strCache>
            </c:strRef>
          </c:tx>
          <c:spPr>
            <a:solidFill>
              <a:schemeClr val="accent1"/>
            </a:solidFill>
            <a:ln>
              <a:noFill/>
            </a:ln>
            <a:effectLst/>
          </c:spPr>
          <c:invertIfNegative val="0"/>
          <c:dLbls>
            <c:delete val="1"/>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12'!$F$13:$L$13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122-9F4A-BCDB-56853231820E}"/>
            </c:ext>
          </c:extLst>
        </c:ser>
        <c:ser>
          <c:idx val="1"/>
          <c:order val="1"/>
          <c:tx>
            <c:strRef>
              <c:f>'Indicador 12'!$D$14</c:f>
              <c:strCache>
                <c:ptCount val="1"/>
                <c:pt idx="0">
                  <c:v>Licenciatura</c:v>
                </c:pt>
              </c:strCache>
            </c:strRef>
          </c:tx>
          <c:spPr>
            <a:solidFill>
              <a:schemeClr val="accent2"/>
            </a:solidFill>
            <a:ln>
              <a:noFill/>
            </a:ln>
            <a:effectLst/>
          </c:spPr>
          <c:invertIfNegative val="0"/>
          <c:dLbls>
            <c:delete val="1"/>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12'!$F$14:$L$14</c:f>
              <c:numCache>
                <c:formatCode>0.0%</c:formatCode>
                <c:ptCount val="7"/>
                <c:pt idx="0">
                  <c:v>3.1827922851019923E-2</c:v>
                </c:pt>
                <c:pt idx="1">
                  <c:v>2.4843241527105327E-2</c:v>
                </c:pt>
                <c:pt idx="2">
                  <c:v>2.2700214302722437E-2</c:v>
                </c:pt>
                <c:pt idx="3">
                  <c:v>5.5798079212635923E-2</c:v>
                </c:pt>
                <c:pt idx="4">
                  <c:v>3.5240892134296375E-2</c:v>
                </c:pt>
                <c:pt idx="5">
                  <c:v>2.611318358599889E-2</c:v>
                </c:pt>
                <c:pt idx="6">
                  <c:v>3.6987062465275021E-2</c:v>
                </c:pt>
              </c:numCache>
            </c:numRef>
          </c:val>
          <c:extLst>
            <c:ext xmlns:c16="http://schemas.microsoft.com/office/drawing/2014/chart" uri="{C3380CC4-5D6E-409C-BE32-E72D297353CC}">
              <c16:uniqueId val="{00000001-4122-9F4A-BCDB-56853231820E}"/>
            </c:ext>
          </c:extLst>
        </c:ser>
        <c:ser>
          <c:idx val="2"/>
          <c:order val="2"/>
          <c:tx>
            <c:strRef>
              <c:f>'Indicador 12'!$D$15</c:f>
              <c:strCache>
                <c:ptCount val="1"/>
                <c:pt idx="0">
                  <c:v>Especialidad</c:v>
                </c:pt>
              </c:strCache>
            </c:strRef>
          </c:tx>
          <c:spPr>
            <a:solidFill>
              <a:schemeClr val="accent3"/>
            </a:solidFill>
            <a:ln>
              <a:noFill/>
            </a:ln>
            <a:effectLst/>
          </c:spPr>
          <c:invertIfNegative val="0"/>
          <c:dLbls>
            <c:delete val="1"/>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12'!$F$15:$L$15</c:f>
              <c:numCache>
                <c:formatCode>0.0%</c:formatCode>
                <c:ptCount val="7"/>
                <c:pt idx="0">
                  <c:v>2.564102564102564E-2</c:v>
                </c:pt>
                <c:pt idx="1">
                  <c:v>4.2735042735042739E-3</c:v>
                </c:pt>
                <c:pt idx="2">
                  <c:v>2.564102564102564E-2</c:v>
                </c:pt>
                <c:pt idx="3">
                  <c:v>7.2649572649572655E-2</c:v>
                </c:pt>
                <c:pt idx="4">
                  <c:v>0.19230769230769232</c:v>
                </c:pt>
                <c:pt idx="5">
                  <c:v>3.8461538461538464E-2</c:v>
                </c:pt>
                <c:pt idx="6">
                  <c:v>4.2735042735042739E-3</c:v>
                </c:pt>
              </c:numCache>
            </c:numRef>
          </c:val>
          <c:extLst>
            <c:ext xmlns:c16="http://schemas.microsoft.com/office/drawing/2014/chart" uri="{C3380CC4-5D6E-409C-BE32-E72D297353CC}">
              <c16:uniqueId val="{00000002-4122-9F4A-BCDB-56853231820E}"/>
            </c:ext>
          </c:extLst>
        </c:ser>
        <c:ser>
          <c:idx val="3"/>
          <c:order val="3"/>
          <c:tx>
            <c:strRef>
              <c:f>'Indicador 12'!$D$16</c:f>
              <c:strCache>
                <c:ptCount val="1"/>
                <c:pt idx="0">
                  <c:v>Maestría</c:v>
                </c:pt>
              </c:strCache>
            </c:strRef>
          </c:tx>
          <c:spPr>
            <a:solidFill>
              <a:schemeClr val="accent4"/>
            </a:solidFill>
            <a:ln>
              <a:noFill/>
            </a:ln>
            <a:effectLst/>
          </c:spPr>
          <c:invertIfNegative val="0"/>
          <c:dLbls>
            <c:delete val="1"/>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12'!$F$16:$L$16</c:f>
              <c:numCache>
                <c:formatCode>0.0%</c:formatCode>
                <c:ptCount val="7"/>
                <c:pt idx="0">
                  <c:v>3.4525277435265102E-2</c:v>
                </c:pt>
                <c:pt idx="1">
                  <c:v>4.3156596794081382E-2</c:v>
                </c:pt>
                <c:pt idx="2">
                  <c:v>8.6313193588162754E-3</c:v>
                </c:pt>
                <c:pt idx="3">
                  <c:v>9.7410604192355116E-2</c:v>
                </c:pt>
                <c:pt idx="4">
                  <c:v>9.98766954377312E-2</c:v>
                </c:pt>
                <c:pt idx="5">
                  <c:v>8.6313193588162754E-3</c:v>
                </c:pt>
                <c:pt idx="6">
                  <c:v>4.0690505548705305E-2</c:v>
                </c:pt>
              </c:numCache>
            </c:numRef>
          </c:val>
          <c:extLst>
            <c:ext xmlns:c16="http://schemas.microsoft.com/office/drawing/2014/chart" uri="{C3380CC4-5D6E-409C-BE32-E72D297353CC}">
              <c16:uniqueId val="{00000003-4122-9F4A-BCDB-56853231820E}"/>
            </c:ext>
          </c:extLst>
        </c:ser>
        <c:ser>
          <c:idx val="4"/>
          <c:order val="4"/>
          <c:tx>
            <c:strRef>
              <c:f>'Indicador 12'!$D$17</c:f>
              <c:strCache>
                <c:ptCount val="1"/>
                <c:pt idx="0">
                  <c:v>Doctorado</c:v>
                </c:pt>
              </c:strCache>
            </c:strRef>
          </c:tx>
          <c:spPr>
            <a:solidFill>
              <a:schemeClr val="accent5"/>
            </a:solidFill>
            <a:ln>
              <a:noFill/>
            </a:ln>
            <a:effectLst/>
          </c:spPr>
          <c:invertIfNegative val="0"/>
          <c:dLbls>
            <c:delete val="1"/>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12'!$F$17:$L$17</c:f>
              <c:numCache>
                <c:formatCode>0.0%</c:formatCode>
                <c:ptCount val="7"/>
                <c:pt idx="0">
                  <c:v>6.9977426636568849E-2</c:v>
                </c:pt>
                <c:pt idx="1">
                  <c:v>1.580135440180587E-2</c:v>
                </c:pt>
                <c:pt idx="2">
                  <c:v>1.3544018058690745E-2</c:v>
                </c:pt>
                <c:pt idx="3">
                  <c:v>0.16478555304740405</c:v>
                </c:pt>
                <c:pt idx="4">
                  <c:v>0.16478555304740405</c:v>
                </c:pt>
                <c:pt idx="5">
                  <c:v>0.10835214446952596</c:v>
                </c:pt>
                <c:pt idx="6">
                  <c:v>3.160270880361174E-2</c:v>
                </c:pt>
              </c:numCache>
            </c:numRef>
          </c:val>
          <c:extLst>
            <c:ext xmlns:c16="http://schemas.microsoft.com/office/drawing/2014/chart" uri="{C3380CC4-5D6E-409C-BE32-E72D297353CC}">
              <c16:uniqueId val="{00000004-4122-9F4A-BCDB-56853231820E}"/>
            </c:ext>
          </c:extLst>
        </c:ser>
        <c:dLbls>
          <c:dLblPos val="ctr"/>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12. Porcentaje de estudiantes que participan en proyectos de innovación pedagógica, educativa y disciplinar relacionados con los criterios del SEAES en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12'!$D$14</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12'!$F$14:$L$14</c:f>
              <c:numCache>
                <c:formatCode>0.0%</c:formatCode>
                <c:ptCount val="7"/>
                <c:pt idx="0">
                  <c:v>3.1827922851019923E-2</c:v>
                </c:pt>
                <c:pt idx="1">
                  <c:v>2.4843241527105327E-2</c:v>
                </c:pt>
                <c:pt idx="2">
                  <c:v>2.2700214302722437E-2</c:v>
                </c:pt>
                <c:pt idx="3">
                  <c:v>5.5798079212635923E-2</c:v>
                </c:pt>
                <c:pt idx="4">
                  <c:v>3.5240892134296375E-2</c:v>
                </c:pt>
                <c:pt idx="5">
                  <c:v>2.611318358599889E-2</c:v>
                </c:pt>
                <c:pt idx="6">
                  <c:v>3.6987062465275021E-2</c:v>
                </c:pt>
              </c:numCache>
            </c:numRef>
          </c:val>
          <c:extLst>
            <c:ext xmlns:c16="http://schemas.microsoft.com/office/drawing/2014/chart" uri="{C3380CC4-5D6E-409C-BE32-E72D297353CC}">
              <c16:uniqueId val="{00000000-13C5-7C42-B5CA-F26092311CE0}"/>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12. Porcentaje de estudiantes que participan en proyectos de innovación pedagógica, educativa y disciplinar relacionados con los criterios del SEAES en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12'!$D$15</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12'!$F$15:$L$15</c:f>
              <c:numCache>
                <c:formatCode>0.0%</c:formatCode>
                <c:ptCount val="7"/>
                <c:pt idx="0">
                  <c:v>2.564102564102564E-2</c:v>
                </c:pt>
                <c:pt idx="1">
                  <c:v>4.2735042735042739E-3</c:v>
                </c:pt>
                <c:pt idx="2">
                  <c:v>2.564102564102564E-2</c:v>
                </c:pt>
                <c:pt idx="3">
                  <c:v>7.2649572649572655E-2</c:v>
                </c:pt>
                <c:pt idx="4">
                  <c:v>0.19230769230769232</c:v>
                </c:pt>
                <c:pt idx="5">
                  <c:v>3.8461538461538464E-2</c:v>
                </c:pt>
                <c:pt idx="6">
                  <c:v>4.2735042735042739E-3</c:v>
                </c:pt>
              </c:numCache>
            </c:numRef>
          </c:val>
          <c:extLst>
            <c:ext xmlns:c16="http://schemas.microsoft.com/office/drawing/2014/chart" uri="{C3380CC4-5D6E-409C-BE32-E72D297353CC}">
              <c16:uniqueId val="{00000000-D481-5D4E-B854-198EED6FEA26}"/>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 de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2'!$F$13:$L$13</c:f>
              <c:numCache>
                <c:formatCode>0%</c:formatCode>
                <c:ptCount val="7"/>
              </c:numCache>
            </c:numRef>
          </c:val>
          <c:extLst>
            <c:ext xmlns:c16="http://schemas.microsoft.com/office/drawing/2014/chart" uri="{C3380CC4-5D6E-409C-BE32-E72D297353CC}">
              <c16:uniqueId val="{00000000-46E3-2A42-B6F4-895EB8B33CA7}"/>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s-MX"/>
              <a:t>Indicador 12. Porcentaje de estudiantes que participan en proyectos de innovación pedagógica, educativa y disciplinar relacionados con los criterios del SEAESen maestría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12'!$D$16</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12'!$F$16:$L$16</c:f>
              <c:numCache>
                <c:formatCode>0.0%</c:formatCode>
                <c:ptCount val="7"/>
                <c:pt idx="0">
                  <c:v>3.4525277435265102E-2</c:v>
                </c:pt>
                <c:pt idx="1">
                  <c:v>4.3156596794081382E-2</c:v>
                </c:pt>
                <c:pt idx="2">
                  <c:v>8.6313193588162754E-3</c:v>
                </c:pt>
                <c:pt idx="3">
                  <c:v>9.7410604192355116E-2</c:v>
                </c:pt>
                <c:pt idx="4">
                  <c:v>9.98766954377312E-2</c:v>
                </c:pt>
                <c:pt idx="5">
                  <c:v>8.6313193588162754E-3</c:v>
                </c:pt>
                <c:pt idx="6">
                  <c:v>4.0690505548705305E-2</c:v>
                </c:pt>
              </c:numCache>
            </c:numRef>
          </c:val>
          <c:extLst>
            <c:ext xmlns:c16="http://schemas.microsoft.com/office/drawing/2014/chart" uri="{C3380CC4-5D6E-409C-BE32-E72D297353CC}">
              <c16:uniqueId val="{00000000-D8F8-6741-9716-6057CD152C5A}"/>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12. Porcentaje de estudiantes que participan en proyectos de innovación pedagógica, educativa y disciplinar relacionados con los criterios del SEAES en Doctorado</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12'!$D$17</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12'!$F$17:$L$17</c:f>
              <c:numCache>
                <c:formatCode>0.0%</c:formatCode>
                <c:ptCount val="7"/>
                <c:pt idx="0">
                  <c:v>6.9977426636568849E-2</c:v>
                </c:pt>
                <c:pt idx="1">
                  <c:v>1.580135440180587E-2</c:v>
                </c:pt>
                <c:pt idx="2">
                  <c:v>1.3544018058690745E-2</c:v>
                </c:pt>
                <c:pt idx="3">
                  <c:v>0.16478555304740405</c:v>
                </c:pt>
                <c:pt idx="4">
                  <c:v>0.16478555304740405</c:v>
                </c:pt>
                <c:pt idx="5">
                  <c:v>0.10835214446952596</c:v>
                </c:pt>
                <c:pt idx="6">
                  <c:v>3.160270880361174E-2</c:v>
                </c:pt>
              </c:numCache>
            </c:numRef>
          </c:val>
          <c:extLst>
            <c:ext xmlns:c16="http://schemas.microsoft.com/office/drawing/2014/chart" uri="{C3380CC4-5D6E-409C-BE32-E72D297353CC}">
              <c16:uniqueId val="{00000000-BEBE-784D-86F6-3AE78050A6F3}"/>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s-MX"/>
              <a:t>Indicador 12. Porcentaje de estudiantes que participan en proyectos de innovación pedagógica, educativa y disciplinar relacionados con los criterios del SEAES en TSU</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12'!$D$13</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12'!$F$12:$L$12</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12'!$F$13:$L$13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3AA-014B-B5FE-C367EBC450B8}"/>
            </c:ext>
          </c:extLst>
        </c:ser>
        <c:dLbls>
          <c:dLblPos val="outEnd"/>
          <c:showLegendKey val="0"/>
          <c:showVal val="1"/>
          <c:showCatName val="0"/>
          <c:showSerName val="0"/>
          <c:showPercent val="0"/>
          <c:showBubbleSize val="0"/>
        </c:dLbls>
        <c:gapWidth val="182"/>
        <c:axId val="1218967455"/>
        <c:axId val="1218969455"/>
      </c:barChart>
      <c:catAx>
        <c:axId val="121896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9455"/>
        <c:crosses val="autoZero"/>
        <c:auto val="1"/>
        <c:lblAlgn val="ctr"/>
        <c:lblOffset val="100"/>
        <c:noMultiLvlLbl val="0"/>
      </c:catAx>
      <c:valAx>
        <c:axId val="1218969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21896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13. Proyectos de investigación que consideraron cada uno de los criterios del SEAES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13'!$D$5</c:f>
              <c:strCache>
                <c:ptCount val="1"/>
                <c:pt idx="0">
                  <c:v>Proyectos de investigación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13'!$F$4:$L$4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13'!$F$9:$L$9</c:f>
              <c:numCache>
                <c:formatCode>0.0%</c:formatCode>
                <c:ptCount val="7"/>
                <c:pt idx="0">
                  <c:v>0.62141491395793502</c:v>
                </c:pt>
                <c:pt idx="1">
                  <c:v>0.21606118546845124</c:v>
                </c:pt>
                <c:pt idx="2">
                  <c:v>0.17973231357552583</c:v>
                </c:pt>
                <c:pt idx="3">
                  <c:v>0.93690248565965584</c:v>
                </c:pt>
                <c:pt idx="4">
                  <c:v>0.63862332695984703</c:v>
                </c:pt>
                <c:pt idx="5">
                  <c:v>0.36137667304015297</c:v>
                </c:pt>
                <c:pt idx="6">
                  <c:v>0.20267686424474188</c:v>
                </c:pt>
              </c:numCache>
            </c:numRef>
          </c:val>
          <c:extLst>
            <c:ext xmlns:c16="http://schemas.microsoft.com/office/drawing/2014/chart" uri="{C3380CC4-5D6E-409C-BE32-E72D297353CC}">
              <c16:uniqueId val="{00000000-7665-894E-8B21-C0D7A88B24D1}"/>
            </c:ext>
          </c:extLst>
        </c:ser>
        <c:dLbls>
          <c:dLblPos val="outEnd"/>
          <c:showLegendKey val="0"/>
          <c:showVal val="1"/>
          <c:showCatName val="0"/>
          <c:showSerName val="0"/>
          <c:showPercent val="0"/>
          <c:showBubbleSize val="0"/>
        </c:dLbls>
        <c:gapWidth val="219"/>
        <c:overlap val="-27"/>
        <c:axId val="1143663760"/>
        <c:axId val="205166367"/>
      </c:barChart>
      <c:catAx>
        <c:axId val="114366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205166367"/>
        <c:crosses val="autoZero"/>
        <c:auto val="1"/>
        <c:lblAlgn val="ctr"/>
        <c:lblOffset val="100"/>
        <c:noMultiLvlLbl val="0"/>
      </c:catAx>
      <c:valAx>
        <c:axId val="20516636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143663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14. Porcentaje de productos de investigación relacionados con los criterios del SEAES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14'!$D$9</c:f>
              <c:strCache>
                <c:ptCount val="1"/>
                <c:pt idx="0">
                  <c:v>Productos de investigación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14'!$F$4:$L$4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14'!$F$9:$L$9</c:f>
              <c:numCache>
                <c:formatCode>0.0%</c:formatCode>
                <c:ptCount val="7"/>
                <c:pt idx="0">
                  <c:v>0.2903752039151713</c:v>
                </c:pt>
                <c:pt idx="1">
                  <c:v>0.10603588907014681</c:v>
                </c:pt>
                <c:pt idx="2">
                  <c:v>9.6247960848287115E-2</c:v>
                </c:pt>
                <c:pt idx="3">
                  <c:v>0.89885807504078308</c:v>
                </c:pt>
                <c:pt idx="4">
                  <c:v>0.27569331158238175</c:v>
                </c:pt>
                <c:pt idx="5">
                  <c:v>0.16802610114192496</c:v>
                </c:pt>
                <c:pt idx="6">
                  <c:v>8.6460032626427402E-2</c:v>
                </c:pt>
              </c:numCache>
            </c:numRef>
          </c:val>
          <c:extLst>
            <c:ext xmlns:c16="http://schemas.microsoft.com/office/drawing/2014/chart" uri="{C3380CC4-5D6E-409C-BE32-E72D297353CC}">
              <c16:uniqueId val="{00000000-8A38-7A43-A196-A6009995031E}"/>
            </c:ext>
          </c:extLst>
        </c:ser>
        <c:dLbls>
          <c:dLblPos val="outEnd"/>
          <c:showLegendKey val="0"/>
          <c:showVal val="1"/>
          <c:showCatName val="0"/>
          <c:showSerName val="0"/>
          <c:showPercent val="0"/>
          <c:showBubbleSize val="0"/>
        </c:dLbls>
        <c:gapWidth val="219"/>
        <c:overlap val="-27"/>
        <c:axId val="1423489776"/>
        <c:axId val="1423783616"/>
      </c:barChart>
      <c:catAx>
        <c:axId val="142348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1423783616"/>
        <c:crosses val="autoZero"/>
        <c:auto val="1"/>
        <c:lblAlgn val="ctr"/>
        <c:lblOffset val="100"/>
        <c:noMultiLvlLbl val="0"/>
      </c:catAx>
      <c:valAx>
        <c:axId val="14237836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423489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15. </a:t>
            </a:r>
            <a:r>
              <a:rPr lang="es-MX"/>
              <a:t>Composición porcentual de </a:t>
            </a:r>
            <a:r>
              <a:rPr lang="en-US"/>
              <a:t>integrantes de la planta académica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15'!$D$8</c:f>
              <c:strCache>
                <c:ptCount val="1"/>
                <c:pt idx="0">
                  <c:v>Docentes, investigadores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15'!$F$3:$L$3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15'!$F$8:$L$8</c:f>
              <c:numCache>
                <c:formatCode>0.0%</c:formatCode>
                <c:ptCount val="7"/>
                <c:pt idx="0">
                  <c:v>7.310628302994715E-2</c:v>
                </c:pt>
                <c:pt idx="1">
                  <c:v>4.3159130945390485E-2</c:v>
                </c:pt>
                <c:pt idx="2">
                  <c:v>3.4938344098649439E-2</c:v>
                </c:pt>
                <c:pt idx="3">
                  <c:v>0.10598943041691133</c:v>
                </c:pt>
                <c:pt idx="4">
                  <c:v>9.6594245449207278E-2</c:v>
                </c:pt>
                <c:pt idx="5">
                  <c:v>5.4022313564298298E-2</c:v>
                </c:pt>
                <c:pt idx="6">
                  <c:v>3.317674691720493E-2</c:v>
                </c:pt>
              </c:numCache>
            </c:numRef>
          </c:val>
          <c:extLst>
            <c:ext xmlns:c16="http://schemas.microsoft.com/office/drawing/2014/chart" uri="{C3380CC4-5D6E-409C-BE32-E72D297353CC}">
              <c16:uniqueId val="{00000000-ACF8-3F49-87A9-C7DCC66EC6B7}"/>
            </c:ext>
          </c:extLst>
        </c:ser>
        <c:dLbls>
          <c:dLblPos val="outEnd"/>
          <c:showLegendKey val="0"/>
          <c:showVal val="1"/>
          <c:showCatName val="0"/>
          <c:showSerName val="0"/>
          <c:showPercent val="0"/>
          <c:showBubbleSize val="0"/>
        </c:dLbls>
        <c:gapWidth val="219"/>
        <c:overlap val="-27"/>
        <c:axId val="1494500128"/>
        <c:axId val="375028896"/>
      </c:barChart>
      <c:catAx>
        <c:axId val="149450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75028896"/>
        <c:crosses val="autoZero"/>
        <c:auto val="1"/>
        <c:lblAlgn val="ctr"/>
        <c:lblOffset val="100"/>
        <c:noMultiLvlLbl val="0"/>
      </c:catAx>
      <c:valAx>
        <c:axId val="3750288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49450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16'!$D$13</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16'!$F$13:$L$13</c:f>
              <c:numCache>
                <c:formatCode>0%</c:formatCode>
                <c:ptCount val="7"/>
                <c:pt idx="0">
                  <c:v>4.1511231050083343E-2</c:v>
                </c:pt>
                <c:pt idx="1">
                  <c:v>2.0398444320977857E-2</c:v>
                </c:pt>
                <c:pt idx="2">
                  <c:v>2.5478212556552107E-2</c:v>
                </c:pt>
                <c:pt idx="3">
                  <c:v>2.4208270497658543E-2</c:v>
                </c:pt>
                <c:pt idx="4">
                  <c:v>3.3018493531232637E-2</c:v>
                </c:pt>
                <c:pt idx="5">
                  <c:v>2.3017699817445829E-2</c:v>
                </c:pt>
                <c:pt idx="6">
                  <c:v>6.4290816731486624E-3</c:v>
                </c:pt>
              </c:numCache>
            </c:numRef>
          </c:val>
          <c:extLst>
            <c:ext xmlns:c16="http://schemas.microsoft.com/office/drawing/2014/chart" uri="{C3380CC4-5D6E-409C-BE32-E72D297353CC}">
              <c16:uniqueId val="{00000000-DCD6-C94C-B76B-4E4A2CE997DD}"/>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16'!$D$12</c:f>
              <c:strCache>
                <c:ptCount val="1"/>
                <c:pt idx="0">
                  <c:v>TSU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16'!$F$12:$L$12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581-B044-884F-AD67C147EC69}"/>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16'!$D$14</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16'!$F$14:$L$14</c:f>
              <c:numCache>
                <c:formatCode>0%</c:formatCode>
                <c:ptCount val="7"/>
                <c:pt idx="0">
                  <c:v>4.2735042735042739E-3</c:v>
                </c:pt>
                <c:pt idx="1">
                  <c:v>6.8376068376068383E-2</c:v>
                </c:pt>
                <c:pt idx="2">
                  <c:v>4.2735042735042739E-3</c:v>
                </c:pt>
                <c:pt idx="3">
                  <c:v>0.32051282051282054</c:v>
                </c:pt>
                <c:pt idx="4">
                  <c:v>0.12820512820512819</c:v>
                </c:pt>
                <c:pt idx="5">
                  <c:v>0.14957264957264957</c:v>
                </c:pt>
                <c:pt idx="6">
                  <c:v>4.2735042735042739E-3</c:v>
                </c:pt>
              </c:numCache>
            </c:numRef>
          </c:val>
          <c:extLst>
            <c:ext xmlns:c16="http://schemas.microsoft.com/office/drawing/2014/chart" uri="{C3380CC4-5D6E-409C-BE32-E72D297353CC}">
              <c16:uniqueId val="{00000000-0DAD-3346-BFD3-EE1441A37E2F}"/>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16'!$D$15</c:f>
              <c:strCache>
                <c:ptCount val="1"/>
                <c:pt idx="0">
                  <c:v>Maestría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16'!$F$15:$L$15</c:f>
              <c:numCache>
                <c:formatCode>0%</c:formatCode>
                <c:ptCount val="7"/>
                <c:pt idx="0">
                  <c:v>2.4660912453760789E-2</c:v>
                </c:pt>
                <c:pt idx="1">
                  <c:v>1.3563501849568433E-2</c:v>
                </c:pt>
                <c:pt idx="2">
                  <c:v>1.2330456226880395E-2</c:v>
                </c:pt>
                <c:pt idx="3">
                  <c:v>0.14796547472256474</c:v>
                </c:pt>
                <c:pt idx="4">
                  <c:v>2.5893958076448828E-2</c:v>
                </c:pt>
                <c:pt idx="5">
                  <c:v>4.192355117139334E-2</c:v>
                </c:pt>
                <c:pt idx="6">
                  <c:v>1.7262638717632551E-2</c:v>
                </c:pt>
              </c:numCache>
            </c:numRef>
          </c:val>
          <c:extLst>
            <c:ext xmlns:c16="http://schemas.microsoft.com/office/drawing/2014/chart" uri="{C3380CC4-5D6E-409C-BE32-E72D297353CC}">
              <c16:uniqueId val="{00000000-B622-7B46-AC5F-5805A7630F53}"/>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 de licenciatura</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2'!$D$14</c:f>
              <c:strCache>
                <c:ptCount val="1"/>
                <c:pt idx="0">
                  <c:v>Licenciatura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2'!$F$14:$L$14</c:f>
              <c:numCache>
                <c:formatCode>0%</c:formatCode>
                <c:ptCount val="7"/>
                <c:pt idx="0">
                  <c:v>0.49230769230769234</c:v>
                </c:pt>
                <c:pt idx="1">
                  <c:v>1.5384615384615385E-2</c:v>
                </c:pt>
                <c:pt idx="2">
                  <c:v>0.2153846153846154</c:v>
                </c:pt>
                <c:pt idx="3">
                  <c:v>0.92307692307692313</c:v>
                </c:pt>
                <c:pt idx="4">
                  <c:v>0.83076923076923082</c:v>
                </c:pt>
                <c:pt idx="5">
                  <c:v>0.72307692307692306</c:v>
                </c:pt>
                <c:pt idx="6">
                  <c:v>0.4</c:v>
                </c:pt>
              </c:numCache>
            </c:numRef>
          </c:val>
          <c:extLst>
            <c:ext xmlns:c16="http://schemas.microsoft.com/office/drawing/2014/chart" uri="{C3380CC4-5D6E-409C-BE32-E72D297353CC}">
              <c16:uniqueId val="{00000000-8312-3941-8C5D-B01836DDDCFB}"/>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16'!$D$16</c:f>
              <c:strCache>
                <c:ptCount val="1"/>
                <c:pt idx="0">
                  <c:v>Doctorado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16'!$F$16:$L$16</c:f>
              <c:numCache>
                <c:formatCode>0%</c:formatCode>
                <c:ptCount val="7"/>
                <c:pt idx="0">
                  <c:v>0.1309255079006772</c:v>
                </c:pt>
                <c:pt idx="1">
                  <c:v>2.9345372460496615E-2</c:v>
                </c:pt>
                <c:pt idx="2">
                  <c:v>1.8058690744920992E-2</c:v>
                </c:pt>
                <c:pt idx="3">
                  <c:v>0.34762979683972911</c:v>
                </c:pt>
                <c:pt idx="4">
                  <c:v>0.23024830699774265</c:v>
                </c:pt>
                <c:pt idx="5">
                  <c:v>0.1580135440180587</c:v>
                </c:pt>
                <c:pt idx="6">
                  <c:v>3.160270880361174E-2</c:v>
                </c:pt>
              </c:numCache>
            </c:numRef>
          </c:val>
          <c:extLst>
            <c:ext xmlns:c16="http://schemas.microsoft.com/office/drawing/2014/chart" uri="{C3380CC4-5D6E-409C-BE32-E72D297353CC}">
              <c16:uniqueId val="{00000000-3695-6946-96F9-079E3EE4B498}"/>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r>
              <a:rPr lang="en-US" sz="1400"/>
              <a:t>Indicador 16. Porcentaje de estudiantes que participan en proyectos de investigación relacionados con los criterios del SEAES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16'!$D$12</c:f>
              <c:strCache>
                <c:ptCount val="1"/>
                <c:pt idx="0">
                  <c:v>TSU</c:v>
                </c:pt>
              </c:strCache>
            </c:strRef>
          </c:tx>
          <c:spPr>
            <a:solidFill>
              <a:schemeClr val="accent1"/>
            </a:solidFill>
            <a:ln>
              <a:noFill/>
            </a:ln>
            <a:effectLst/>
          </c:spPr>
          <c:invertIfNegative val="0"/>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16'!$F$12:$L$12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50C-F245-9775-0EFAF70DEE76}"/>
            </c:ext>
          </c:extLst>
        </c:ser>
        <c:ser>
          <c:idx val="1"/>
          <c:order val="1"/>
          <c:tx>
            <c:strRef>
              <c:f>'Indicador 16'!$D$13</c:f>
              <c:strCache>
                <c:ptCount val="1"/>
                <c:pt idx="0">
                  <c:v>Licenciatura</c:v>
                </c:pt>
              </c:strCache>
            </c:strRef>
          </c:tx>
          <c:spPr>
            <a:solidFill>
              <a:schemeClr val="accent2"/>
            </a:solidFill>
            <a:ln>
              <a:noFill/>
            </a:ln>
            <a:effectLst/>
          </c:spPr>
          <c:invertIfNegative val="0"/>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16'!$F$13:$L$13</c:f>
              <c:numCache>
                <c:formatCode>0%</c:formatCode>
                <c:ptCount val="7"/>
                <c:pt idx="0">
                  <c:v>4.1511231050083343E-2</c:v>
                </c:pt>
                <c:pt idx="1">
                  <c:v>2.0398444320977857E-2</c:v>
                </c:pt>
                <c:pt idx="2">
                  <c:v>2.5478212556552107E-2</c:v>
                </c:pt>
                <c:pt idx="3">
                  <c:v>2.4208270497658543E-2</c:v>
                </c:pt>
                <c:pt idx="4">
                  <c:v>3.3018493531232637E-2</c:v>
                </c:pt>
                <c:pt idx="5">
                  <c:v>2.3017699817445829E-2</c:v>
                </c:pt>
                <c:pt idx="6">
                  <c:v>6.4290816731486624E-3</c:v>
                </c:pt>
              </c:numCache>
            </c:numRef>
          </c:val>
          <c:extLst>
            <c:ext xmlns:c16="http://schemas.microsoft.com/office/drawing/2014/chart" uri="{C3380CC4-5D6E-409C-BE32-E72D297353CC}">
              <c16:uniqueId val="{00000001-750C-F245-9775-0EFAF70DEE76}"/>
            </c:ext>
          </c:extLst>
        </c:ser>
        <c:ser>
          <c:idx val="2"/>
          <c:order val="2"/>
          <c:tx>
            <c:strRef>
              <c:f>'Indicador 16'!$D$14</c:f>
              <c:strCache>
                <c:ptCount val="1"/>
                <c:pt idx="0">
                  <c:v>Especialidad</c:v>
                </c:pt>
              </c:strCache>
            </c:strRef>
          </c:tx>
          <c:spPr>
            <a:solidFill>
              <a:schemeClr val="accent3"/>
            </a:solidFill>
            <a:ln>
              <a:noFill/>
            </a:ln>
            <a:effectLst/>
          </c:spPr>
          <c:invertIfNegative val="0"/>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16'!$F$14:$L$14</c:f>
              <c:numCache>
                <c:formatCode>0%</c:formatCode>
                <c:ptCount val="7"/>
                <c:pt idx="0">
                  <c:v>4.2735042735042739E-3</c:v>
                </c:pt>
                <c:pt idx="1">
                  <c:v>6.8376068376068383E-2</c:v>
                </c:pt>
                <c:pt idx="2">
                  <c:v>4.2735042735042739E-3</c:v>
                </c:pt>
                <c:pt idx="3">
                  <c:v>0.32051282051282054</c:v>
                </c:pt>
                <c:pt idx="4">
                  <c:v>0.12820512820512819</c:v>
                </c:pt>
                <c:pt idx="5">
                  <c:v>0.14957264957264957</c:v>
                </c:pt>
                <c:pt idx="6">
                  <c:v>4.2735042735042739E-3</c:v>
                </c:pt>
              </c:numCache>
            </c:numRef>
          </c:val>
          <c:extLst>
            <c:ext xmlns:c16="http://schemas.microsoft.com/office/drawing/2014/chart" uri="{C3380CC4-5D6E-409C-BE32-E72D297353CC}">
              <c16:uniqueId val="{00000002-750C-F245-9775-0EFAF70DEE76}"/>
            </c:ext>
          </c:extLst>
        </c:ser>
        <c:ser>
          <c:idx val="3"/>
          <c:order val="3"/>
          <c:tx>
            <c:strRef>
              <c:f>'Indicador 16'!$D$15</c:f>
              <c:strCache>
                <c:ptCount val="1"/>
                <c:pt idx="0">
                  <c:v>Maestría</c:v>
                </c:pt>
              </c:strCache>
            </c:strRef>
          </c:tx>
          <c:spPr>
            <a:solidFill>
              <a:schemeClr val="accent4"/>
            </a:solidFill>
            <a:ln>
              <a:noFill/>
            </a:ln>
            <a:effectLst/>
          </c:spPr>
          <c:invertIfNegative val="0"/>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16'!$F$15:$L$15</c:f>
              <c:numCache>
                <c:formatCode>0%</c:formatCode>
                <c:ptCount val="7"/>
                <c:pt idx="0">
                  <c:v>2.4660912453760789E-2</c:v>
                </c:pt>
                <c:pt idx="1">
                  <c:v>1.3563501849568433E-2</c:v>
                </c:pt>
                <c:pt idx="2">
                  <c:v>1.2330456226880395E-2</c:v>
                </c:pt>
                <c:pt idx="3">
                  <c:v>0.14796547472256474</c:v>
                </c:pt>
                <c:pt idx="4">
                  <c:v>2.5893958076448828E-2</c:v>
                </c:pt>
                <c:pt idx="5">
                  <c:v>4.192355117139334E-2</c:v>
                </c:pt>
                <c:pt idx="6">
                  <c:v>1.7262638717632551E-2</c:v>
                </c:pt>
              </c:numCache>
            </c:numRef>
          </c:val>
          <c:extLst>
            <c:ext xmlns:c16="http://schemas.microsoft.com/office/drawing/2014/chart" uri="{C3380CC4-5D6E-409C-BE32-E72D297353CC}">
              <c16:uniqueId val="{00000003-750C-F245-9775-0EFAF70DEE76}"/>
            </c:ext>
          </c:extLst>
        </c:ser>
        <c:ser>
          <c:idx val="4"/>
          <c:order val="4"/>
          <c:tx>
            <c:strRef>
              <c:f>'Indicador 16'!$D$16</c:f>
              <c:strCache>
                <c:ptCount val="1"/>
                <c:pt idx="0">
                  <c:v>Doctorado</c:v>
                </c:pt>
              </c:strCache>
            </c:strRef>
          </c:tx>
          <c:spPr>
            <a:solidFill>
              <a:schemeClr val="accent5"/>
            </a:solidFill>
            <a:ln>
              <a:noFill/>
            </a:ln>
            <a:effectLst/>
          </c:spPr>
          <c:invertIfNegative val="0"/>
          <c:cat>
            <c:strRef>
              <c:f>'Indicador 16'!$F$3:$L$3</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16'!$F$16:$L$16</c:f>
              <c:numCache>
                <c:formatCode>0%</c:formatCode>
                <c:ptCount val="7"/>
                <c:pt idx="0">
                  <c:v>0.1309255079006772</c:v>
                </c:pt>
                <c:pt idx="1">
                  <c:v>2.9345372460496615E-2</c:v>
                </c:pt>
                <c:pt idx="2">
                  <c:v>1.8058690744920992E-2</c:v>
                </c:pt>
                <c:pt idx="3">
                  <c:v>0.34762979683972911</c:v>
                </c:pt>
                <c:pt idx="4">
                  <c:v>0.23024830699774265</c:v>
                </c:pt>
                <c:pt idx="5">
                  <c:v>0.1580135440180587</c:v>
                </c:pt>
                <c:pt idx="6">
                  <c:v>3.160270880361174E-2</c:v>
                </c:pt>
              </c:numCache>
            </c:numRef>
          </c:val>
          <c:extLst>
            <c:ext xmlns:c16="http://schemas.microsoft.com/office/drawing/2014/chart" uri="{C3380CC4-5D6E-409C-BE32-E72D297353CC}">
              <c16:uniqueId val="{00000004-750C-F245-9775-0EFAF70DEE76}"/>
            </c:ext>
          </c:extLst>
        </c:ser>
        <c:dLbls>
          <c:showLegendKey val="0"/>
          <c:showVal val="0"/>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17. Composición porcentual del personal directivo y administrativo en función de los criterios de equidad social y de género, inclusión e interculturalidad</a:t>
            </a:r>
            <a:r>
              <a:rPr lang="es-MX"/>
              <a:t> </a:t>
            </a:r>
            <a:endParaRPr lang="en-US"/>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17'!$D$11</c:f>
              <c:strCache>
                <c:ptCount val="1"/>
                <c:pt idx="0">
                  <c:v>Personal directivo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17'!$F$9:$L$10</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17'!$F$11:$L$11</c:f>
              <c:numCache>
                <c:formatCode>0.0%</c:formatCode>
                <c:ptCount val="7"/>
                <c:pt idx="0">
                  <c:v>0.43529411764705883</c:v>
                </c:pt>
                <c:pt idx="1">
                  <c:v>0.56470588235294117</c:v>
                </c:pt>
                <c:pt idx="2">
                  <c:v>0</c:v>
                </c:pt>
                <c:pt idx="3">
                  <c:v>1.1764705882352941E-2</c:v>
                </c:pt>
                <c:pt idx="4">
                  <c:v>0.9882352941176471</c:v>
                </c:pt>
                <c:pt idx="5">
                  <c:v>8.2352941176470587E-2</c:v>
                </c:pt>
                <c:pt idx="6">
                  <c:v>0.91764705882352937</c:v>
                </c:pt>
              </c:numCache>
            </c:numRef>
          </c:val>
          <c:extLst>
            <c:ext xmlns:c16="http://schemas.microsoft.com/office/drawing/2014/chart" uri="{C3380CC4-5D6E-409C-BE32-E72D297353CC}">
              <c16:uniqueId val="{00000000-D55D-BC43-B505-A2B3FDF78FCF}"/>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17. Composición porcentual del personal directivo y administrativo en función de los criterios de equidad social y de género, inclusión e interculturalidad</a:t>
            </a:r>
            <a:r>
              <a:rPr lang="es-MX"/>
              <a:t> </a:t>
            </a:r>
            <a:endParaRPr lang="en-US"/>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17'!$D$12</c:f>
              <c:strCache>
                <c:ptCount val="1"/>
                <c:pt idx="0">
                  <c:v>Personal administrativo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'Indicador 17'!$F$9:$L$10</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17'!$F$12:$L$12</c:f>
              <c:numCache>
                <c:formatCode>0%</c:formatCode>
                <c:ptCount val="7"/>
                <c:pt idx="0">
                  <c:v>0.66930171277997363</c:v>
                </c:pt>
                <c:pt idx="1">
                  <c:v>0.33069828722002637</c:v>
                </c:pt>
                <c:pt idx="2">
                  <c:v>0</c:v>
                </c:pt>
                <c:pt idx="3">
                  <c:v>1.4492753623188406E-2</c:v>
                </c:pt>
                <c:pt idx="4">
                  <c:v>0.98550724637681164</c:v>
                </c:pt>
                <c:pt idx="5">
                  <c:v>1.844532279314888E-2</c:v>
                </c:pt>
                <c:pt idx="6">
                  <c:v>0.98155467720685108</c:v>
                </c:pt>
              </c:numCache>
            </c:numRef>
          </c:val>
          <c:extLst>
            <c:ext xmlns:c16="http://schemas.microsoft.com/office/drawing/2014/chart" uri="{C3380CC4-5D6E-409C-BE32-E72D297353CC}">
              <c16:uniqueId val="{00000000-D88F-334A-A6DB-9A62E307EEEE}"/>
            </c:ext>
          </c:extLst>
        </c:ser>
        <c:dLbls>
          <c:dLblPos val="outEnd"/>
          <c:showLegendKey val="0"/>
          <c:showVal val="1"/>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r>
              <a:rPr lang="en-US"/>
              <a:t>Indicador 17. Composición porcentual del personal directivo y administrativo en función de los criterios de equidad social y de género, inclusión e interculturalidad</a:t>
            </a:r>
            <a:r>
              <a:rPr lang="es-MX"/>
              <a:t> </a:t>
            </a:r>
            <a:endParaRPr lang="en-US"/>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17'!$D$11</c:f>
              <c:strCache>
                <c:ptCount val="1"/>
                <c:pt idx="0">
                  <c:v>Personal directivo</c:v>
                </c:pt>
              </c:strCache>
            </c:strRef>
          </c:tx>
          <c:spPr>
            <a:solidFill>
              <a:schemeClr val="accent1"/>
            </a:solidFill>
            <a:ln>
              <a:noFill/>
            </a:ln>
            <a:effectLst/>
          </c:spPr>
          <c:invertIfNegative val="0"/>
          <c:cat>
            <c:multiLvlStrRef>
              <c:f>'Indicador 17'!$F$9:$L$10</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17'!$F$11:$L$11</c:f>
              <c:numCache>
                <c:formatCode>0.0%</c:formatCode>
                <c:ptCount val="7"/>
                <c:pt idx="0">
                  <c:v>0.43529411764705883</c:v>
                </c:pt>
                <c:pt idx="1">
                  <c:v>0.56470588235294117</c:v>
                </c:pt>
                <c:pt idx="2">
                  <c:v>0</c:v>
                </c:pt>
                <c:pt idx="3">
                  <c:v>1.1764705882352941E-2</c:v>
                </c:pt>
                <c:pt idx="4">
                  <c:v>0.9882352941176471</c:v>
                </c:pt>
                <c:pt idx="5">
                  <c:v>8.2352941176470587E-2</c:v>
                </c:pt>
                <c:pt idx="6">
                  <c:v>0.91764705882352937</c:v>
                </c:pt>
              </c:numCache>
            </c:numRef>
          </c:val>
          <c:extLst>
            <c:ext xmlns:c16="http://schemas.microsoft.com/office/drawing/2014/chart" uri="{C3380CC4-5D6E-409C-BE32-E72D297353CC}">
              <c16:uniqueId val="{00000000-27DE-0843-9EBD-58A8E965A9AF}"/>
            </c:ext>
          </c:extLst>
        </c:ser>
        <c:ser>
          <c:idx val="1"/>
          <c:order val="1"/>
          <c:tx>
            <c:strRef>
              <c:f>'Indicador 17'!$D$12</c:f>
              <c:strCache>
                <c:ptCount val="1"/>
                <c:pt idx="0">
                  <c:v>Personal administrativo</c:v>
                </c:pt>
              </c:strCache>
            </c:strRef>
          </c:tx>
          <c:spPr>
            <a:solidFill>
              <a:schemeClr val="accent2"/>
            </a:solidFill>
            <a:ln>
              <a:noFill/>
            </a:ln>
            <a:effectLst/>
          </c:spPr>
          <c:invertIfNegative val="0"/>
          <c:cat>
            <c:multiLvlStrRef>
              <c:f>'Indicador 17'!$F$9:$L$10</c:f>
              <c:multiLvlStrCache>
                <c:ptCount val="7"/>
                <c:lvl>
                  <c:pt idx="0">
                    <c:v>Mujeres</c:v>
                  </c:pt>
                  <c:pt idx="1">
                    <c:v>Hombres</c:v>
                  </c:pt>
                  <c:pt idx="2">
                    <c:v>Otras autoadscripciones sexogenéricas</c:v>
                  </c:pt>
                  <c:pt idx="3">
                    <c:v>Personas con discapacidad</c:v>
                  </c:pt>
                  <c:pt idx="4">
                    <c:v>Personas sin discapacidad</c:v>
                  </c:pt>
                  <c:pt idx="5">
                    <c:v>Personas que se autoidentifican como indígenas, afromexicanas, migrantes u otra identidad cultural</c:v>
                  </c:pt>
                  <c:pt idx="6">
                    <c:v>Personas que no se autoidentifican como indígenas, afromexicanas, migrantes u otra identidad cultural</c:v>
                  </c:pt>
                </c:lvl>
                <c:lvl>
                  <c:pt idx="0">
                    <c:v>Equidad Social y de Género</c:v>
                  </c:pt>
                  <c:pt idx="3">
                    <c:v>Inclusión</c:v>
                  </c:pt>
                  <c:pt idx="5">
                    <c:v>Interculturalidad</c:v>
                  </c:pt>
                </c:lvl>
              </c:multiLvlStrCache>
            </c:multiLvlStrRef>
          </c:cat>
          <c:val>
            <c:numRef>
              <c:f>'Indicador 17'!$F$12:$L$12</c:f>
              <c:numCache>
                <c:formatCode>0%</c:formatCode>
                <c:ptCount val="7"/>
                <c:pt idx="0">
                  <c:v>0.66930171277997363</c:v>
                </c:pt>
                <c:pt idx="1">
                  <c:v>0.33069828722002637</c:v>
                </c:pt>
                <c:pt idx="2">
                  <c:v>0</c:v>
                </c:pt>
                <c:pt idx="3">
                  <c:v>1.4492753623188406E-2</c:v>
                </c:pt>
                <c:pt idx="4">
                  <c:v>0.98550724637681164</c:v>
                </c:pt>
                <c:pt idx="5">
                  <c:v>1.844532279314888E-2</c:v>
                </c:pt>
                <c:pt idx="6">
                  <c:v>0.98155467720685108</c:v>
                </c:pt>
              </c:numCache>
            </c:numRef>
          </c:val>
          <c:extLst>
            <c:ext xmlns:c16="http://schemas.microsoft.com/office/drawing/2014/chart" uri="{C3380CC4-5D6E-409C-BE32-E72D297353CC}">
              <c16:uniqueId val="{00000001-27DE-0843-9EBD-58A8E965A9AF}"/>
            </c:ext>
          </c:extLst>
        </c:ser>
        <c:dLbls>
          <c:showLegendKey val="0"/>
          <c:showVal val="0"/>
          <c:showCatName val="0"/>
          <c:showSerName val="0"/>
          <c:showPercent val="0"/>
          <c:showBubbleSize val="0"/>
        </c:dLbls>
        <c:gapWidth val="219"/>
        <c:overlap val="-27"/>
        <c:axId val="367438735"/>
        <c:axId val="329358672"/>
      </c:barChart>
      <c:catAx>
        <c:axId val="36743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29358672"/>
        <c:crosses val="autoZero"/>
        <c:auto val="1"/>
        <c:lblAlgn val="ctr"/>
        <c:lblOffset val="100"/>
        <c:noMultiLvlLbl val="0"/>
      </c:catAx>
      <c:valAx>
        <c:axId val="329358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crossAx val="36743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defRPr>
      </a:pPr>
      <a:endParaRPr lang="es-MX"/>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18. </a:t>
            </a:r>
            <a:r>
              <a:rPr lang="es-MX"/>
              <a:t>Número de iniciativas, servicios y acciones de acompañamiento a los y las estudiantes, de vinculación, de gestión cultural y de gestión en general que incorporan los criterios transversales del SEAES</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18'!$D$5</c:f>
              <c:strCache>
                <c:ptCount val="1"/>
                <c:pt idx="0">
                  <c:v>Acompañamiento estudiantil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18'!$F$5:$L$5</c:f>
              <c:numCache>
                <c:formatCode>General</c:formatCode>
                <c:ptCount val="7"/>
                <c:pt idx="0">
                  <c:v>18</c:v>
                </c:pt>
                <c:pt idx="1">
                  <c:v>18</c:v>
                </c:pt>
                <c:pt idx="2">
                  <c:v>18</c:v>
                </c:pt>
                <c:pt idx="3">
                  <c:v>18</c:v>
                </c:pt>
                <c:pt idx="4">
                  <c:v>0</c:v>
                </c:pt>
                <c:pt idx="5">
                  <c:v>0</c:v>
                </c:pt>
                <c:pt idx="6">
                  <c:v>3</c:v>
                </c:pt>
              </c:numCache>
            </c:numRef>
          </c:val>
          <c:extLst>
            <c:ext xmlns:c16="http://schemas.microsoft.com/office/drawing/2014/chart" uri="{C3380CC4-5D6E-409C-BE32-E72D297353CC}">
              <c16:uniqueId val="{00000000-A950-334A-9921-1B93ECB07E0E}"/>
            </c:ext>
          </c:extLst>
        </c:ser>
        <c:dLbls>
          <c:dLblPos val="outEnd"/>
          <c:showLegendKey val="0"/>
          <c:showVal val="1"/>
          <c:showCatName val="0"/>
          <c:showSerName val="0"/>
          <c:showPercent val="0"/>
          <c:showBubbleSize val="0"/>
        </c:dLbls>
        <c:gapWidth val="219"/>
        <c:axId val="329279424"/>
        <c:axId val="1629243840"/>
      </c:barChart>
      <c:catAx>
        <c:axId val="32927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629243840"/>
        <c:crossesAt val="0"/>
        <c:auto val="1"/>
        <c:lblAlgn val="ctr"/>
        <c:lblOffset val="100"/>
        <c:noMultiLvlLbl val="0"/>
      </c:catAx>
      <c:valAx>
        <c:axId val="162924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32927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18. </a:t>
            </a:r>
            <a:r>
              <a:rPr lang="es-MX"/>
              <a:t>Número de iniciativas, servicios y acciones de acompañamiento a los y las estudiantes, de vinculación, de gestión cultural y de gestión en general que incorporan los criterios transversales del SEAES</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18'!$D$6</c:f>
              <c:strCache>
                <c:ptCount val="1"/>
                <c:pt idx="0">
                  <c:v>Vinculación con la comunidad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18'!$F$6:$L$6</c:f>
              <c:numCache>
                <c:formatCode>General</c:formatCode>
                <c:ptCount val="7"/>
                <c:pt idx="0">
                  <c:v>15</c:v>
                </c:pt>
                <c:pt idx="1">
                  <c:v>3</c:v>
                </c:pt>
                <c:pt idx="2">
                  <c:v>4</c:v>
                </c:pt>
                <c:pt idx="3">
                  <c:v>40</c:v>
                </c:pt>
                <c:pt idx="4">
                  <c:v>21</c:v>
                </c:pt>
                <c:pt idx="5">
                  <c:v>10</c:v>
                </c:pt>
                <c:pt idx="6">
                  <c:v>0</c:v>
                </c:pt>
              </c:numCache>
            </c:numRef>
          </c:val>
          <c:extLst>
            <c:ext xmlns:c16="http://schemas.microsoft.com/office/drawing/2014/chart" uri="{C3380CC4-5D6E-409C-BE32-E72D297353CC}">
              <c16:uniqueId val="{00000000-AA55-1545-8271-BE61FC64B985}"/>
            </c:ext>
          </c:extLst>
        </c:ser>
        <c:dLbls>
          <c:dLblPos val="outEnd"/>
          <c:showLegendKey val="0"/>
          <c:showVal val="1"/>
          <c:showCatName val="0"/>
          <c:showSerName val="0"/>
          <c:showPercent val="0"/>
          <c:showBubbleSize val="0"/>
        </c:dLbls>
        <c:gapWidth val="219"/>
        <c:axId val="329279424"/>
        <c:axId val="1629243840"/>
      </c:barChart>
      <c:catAx>
        <c:axId val="32927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629243840"/>
        <c:crossesAt val="0"/>
        <c:auto val="1"/>
        <c:lblAlgn val="ctr"/>
        <c:lblOffset val="100"/>
        <c:noMultiLvlLbl val="0"/>
      </c:catAx>
      <c:valAx>
        <c:axId val="162924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32927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18. </a:t>
            </a:r>
            <a:r>
              <a:rPr lang="es-MX"/>
              <a:t>Número de iniciativas, servicios y acciones de acompañamiento a los y las estudiantes, de vinculación, de gestión cultural y de gestión en general que incorporan los criterios transversales del SEAES</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18'!$D$7</c:f>
              <c:strCache>
                <c:ptCount val="1"/>
                <c:pt idx="0">
                  <c:v>Gestión cultural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18'!$F$7:$L$7</c:f>
              <c:numCache>
                <c:formatCode>General</c:formatCode>
                <c:ptCount val="7"/>
                <c:pt idx="0">
                  <c:v>0</c:v>
                </c:pt>
                <c:pt idx="1">
                  <c:v>0</c:v>
                </c:pt>
                <c:pt idx="2">
                  <c:v>3</c:v>
                </c:pt>
                <c:pt idx="3">
                  <c:v>10</c:v>
                </c:pt>
                <c:pt idx="4">
                  <c:v>1</c:v>
                </c:pt>
                <c:pt idx="5">
                  <c:v>1</c:v>
                </c:pt>
                <c:pt idx="6">
                  <c:v>1</c:v>
                </c:pt>
              </c:numCache>
            </c:numRef>
          </c:val>
          <c:extLst>
            <c:ext xmlns:c16="http://schemas.microsoft.com/office/drawing/2014/chart" uri="{C3380CC4-5D6E-409C-BE32-E72D297353CC}">
              <c16:uniqueId val="{00000000-CDB4-6749-B9E3-FD382490596E}"/>
            </c:ext>
          </c:extLst>
        </c:ser>
        <c:dLbls>
          <c:dLblPos val="outEnd"/>
          <c:showLegendKey val="0"/>
          <c:showVal val="1"/>
          <c:showCatName val="0"/>
          <c:showSerName val="0"/>
          <c:showPercent val="0"/>
          <c:showBubbleSize val="0"/>
        </c:dLbls>
        <c:gapWidth val="219"/>
        <c:axId val="329279424"/>
        <c:axId val="1629243840"/>
      </c:barChart>
      <c:catAx>
        <c:axId val="32927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629243840"/>
        <c:crossesAt val="0"/>
        <c:auto val="1"/>
        <c:lblAlgn val="ctr"/>
        <c:lblOffset val="100"/>
        <c:noMultiLvlLbl val="0"/>
      </c:catAx>
      <c:valAx>
        <c:axId val="162924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32927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18. </a:t>
            </a:r>
            <a:r>
              <a:rPr lang="es-MX"/>
              <a:t>Número de iniciativas, servicios y acciones de acompañamiento a los y las estudiantes, de vinculación, de gestión cultural y de gestión en general que incorporan los criterios transversales del SEAES</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18'!$D$8</c:f>
              <c:strCache>
                <c:ptCount val="1"/>
                <c:pt idx="0">
                  <c:v>Gestión institucional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18'!$F$8:$L$8</c:f>
              <c:numCache>
                <c:formatCode>General</c:formatCode>
                <c:ptCount val="7"/>
                <c:pt idx="0">
                  <c:v>3</c:v>
                </c:pt>
                <c:pt idx="1">
                  <c:v>0</c:v>
                </c:pt>
                <c:pt idx="2">
                  <c:v>8</c:v>
                </c:pt>
                <c:pt idx="3">
                  <c:v>10</c:v>
                </c:pt>
                <c:pt idx="4">
                  <c:v>10</c:v>
                </c:pt>
                <c:pt idx="5">
                  <c:v>13</c:v>
                </c:pt>
                <c:pt idx="6">
                  <c:v>0</c:v>
                </c:pt>
              </c:numCache>
            </c:numRef>
          </c:val>
          <c:extLst>
            <c:ext xmlns:c16="http://schemas.microsoft.com/office/drawing/2014/chart" uri="{C3380CC4-5D6E-409C-BE32-E72D297353CC}">
              <c16:uniqueId val="{00000000-C553-AF45-98DF-AEEEB759CDC7}"/>
            </c:ext>
          </c:extLst>
        </c:ser>
        <c:dLbls>
          <c:dLblPos val="outEnd"/>
          <c:showLegendKey val="0"/>
          <c:showVal val="1"/>
          <c:showCatName val="0"/>
          <c:showSerName val="0"/>
          <c:showPercent val="0"/>
          <c:showBubbleSize val="0"/>
        </c:dLbls>
        <c:gapWidth val="219"/>
        <c:axId val="329279424"/>
        <c:axId val="1629243840"/>
      </c:barChart>
      <c:catAx>
        <c:axId val="32927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629243840"/>
        <c:crossesAt val="0"/>
        <c:auto val="1"/>
        <c:lblAlgn val="ctr"/>
        <c:lblOffset val="100"/>
        <c:noMultiLvlLbl val="0"/>
      </c:catAx>
      <c:valAx>
        <c:axId val="162924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32927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18. </a:t>
            </a:r>
            <a:r>
              <a:rPr lang="es-MX"/>
              <a:t>Número de iniciativas, servicios y acciones de acompañamiento a los y las estudiantes, de vinculación, de gestión cultural y de gestión en general que incorporan los criterios transversales del SEAES</a:t>
            </a:r>
            <a:endParaRPr lang="en-US"/>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18'!$D$5</c:f>
              <c:strCache>
                <c:ptCount val="1"/>
                <c:pt idx="0">
                  <c:v>Acompañamiento estudiantil</c:v>
                </c:pt>
              </c:strCache>
            </c:strRef>
          </c:tx>
          <c:spPr>
            <a:solidFill>
              <a:schemeClr val="accent1"/>
            </a:solidFill>
            <a:ln>
              <a:noFill/>
            </a:ln>
            <a:effectLst/>
          </c:spPr>
          <c:invertIfNegative val="0"/>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18'!$F$5:$L$5</c:f>
              <c:numCache>
                <c:formatCode>General</c:formatCode>
                <c:ptCount val="7"/>
                <c:pt idx="0">
                  <c:v>18</c:v>
                </c:pt>
                <c:pt idx="1">
                  <c:v>18</c:v>
                </c:pt>
                <c:pt idx="2">
                  <c:v>18</c:v>
                </c:pt>
                <c:pt idx="3">
                  <c:v>18</c:v>
                </c:pt>
                <c:pt idx="4">
                  <c:v>0</c:v>
                </c:pt>
                <c:pt idx="5">
                  <c:v>0</c:v>
                </c:pt>
                <c:pt idx="6">
                  <c:v>3</c:v>
                </c:pt>
              </c:numCache>
            </c:numRef>
          </c:val>
          <c:extLst>
            <c:ext xmlns:c16="http://schemas.microsoft.com/office/drawing/2014/chart" uri="{C3380CC4-5D6E-409C-BE32-E72D297353CC}">
              <c16:uniqueId val="{00000000-D6A4-274A-83B2-AAAC19780951}"/>
            </c:ext>
          </c:extLst>
        </c:ser>
        <c:ser>
          <c:idx val="1"/>
          <c:order val="1"/>
          <c:tx>
            <c:strRef>
              <c:f>'Indicador 18'!$D$6</c:f>
              <c:strCache>
                <c:ptCount val="1"/>
                <c:pt idx="0">
                  <c:v>Vinculación con la comunidad</c:v>
                </c:pt>
              </c:strCache>
            </c:strRef>
          </c:tx>
          <c:spPr>
            <a:solidFill>
              <a:schemeClr val="accent2"/>
            </a:solidFill>
            <a:ln>
              <a:noFill/>
            </a:ln>
            <a:effectLst/>
          </c:spPr>
          <c:invertIfNegative val="0"/>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18'!$F$6:$L$6</c:f>
              <c:numCache>
                <c:formatCode>General</c:formatCode>
                <c:ptCount val="7"/>
                <c:pt idx="0">
                  <c:v>15</c:v>
                </c:pt>
                <c:pt idx="1">
                  <c:v>3</c:v>
                </c:pt>
                <c:pt idx="2">
                  <c:v>4</c:v>
                </c:pt>
                <c:pt idx="3">
                  <c:v>40</c:v>
                </c:pt>
                <c:pt idx="4">
                  <c:v>21</c:v>
                </c:pt>
                <c:pt idx="5">
                  <c:v>10</c:v>
                </c:pt>
                <c:pt idx="6">
                  <c:v>0</c:v>
                </c:pt>
              </c:numCache>
            </c:numRef>
          </c:val>
          <c:extLst>
            <c:ext xmlns:c16="http://schemas.microsoft.com/office/drawing/2014/chart" uri="{C3380CC4-5D6E-409C-BE32-E72D297353CC}">
              <c16:uniqueId val="{00000001-D6A4-274A-83B2-AAAC19780951}"/>
            </c:ext>
          </c:extLst>
        </c:ser>
        <c:ser>
          <c:idx val="2"/>
          <c:order val="2"/>
          <c:tx>
            <c:strRef>
              <c:f>'Indicador 18'!$D$7</c:f>
              <c:strCache>
                <c:ptCount val="1"/>
                <c:pt idx="0">
                  <c:v>Gestión cultural</c:v>
                </c:pt>
              </c:strCache>
            </c:strRef>
          </c:tx>
          <c:spPr>
            <a:solidFill>
              <a:schemeClr val="accent3"/>
            </a:solidFill>
            <a:ln>
              <a:noFill/>
            </a:ln>
            <a:effectLst/>
          </c:spPr>
          <c:invertIfNegative val="0"/>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18'!$F$7:$L$7</c:f>
              <c:numCache>
                <c:formatCode>General</c:formatCode>
                <c:ptCount val="7"/>
                <c:pt idx="0">
                  <c:v>0</c:v>
                </c:pt>
                <c:pt idx="1">
                  <c:v>0</c:v>
                </c:pt>
                <c:pt idx="2">
                  <c:v>3</c:v>
                </c:pt>
                <c:pt idx="3">
                  <c:v>10</c:v>
                </c:pt>
                <c:pt idx="4">
                  <c:v>1</c:v>
                </c:pt>
                <c:pt idx="5">
                  <c:v>1</c:v>
                </c:pt>
                <c:pt idx="6">
                  <c:v>1</c:v>
                </c:pt>
              </c:numCache>
            </c:numRef>
          </c:val>
          <c:extLst>
            <c:ext xmlns:c16="http://schemas.microsoft.com/office/drawing/2014/chart" uri="{C3380CC4-5D6E-409C-BE32-E72D297353CC}">
              <c16:uniqueId val="{00000002-D6A4-274A-83B2-AAAC19780951}"/>
            </c:ext>
          </c:extLst>
        </c:ser>
        <c:ser>
          <c:idx val="3"/>
          <c:order val="3"/>
          <c:tx>
            <c:strRef>
              <c:f>'Indicador 18'!$D$8</c:f>
              <c:strCache>
                <c:ptCount val="1"/>
                <c:pt idx="0">
                  <c:v>Gestión institucional</c:v>
                </c:pt>
              </c:strCache>
            </c:strRef>
          </c:tx>
          <c:spPr>
            <a:solidFill>
              <a:schemeClr val="accent4"/>
            </a:solidFill>
            <a:ln>
              <a:noFill/>
            </a:ln>
            <a:effectLst/>
          </c:spPr>
          <c:invertIfNegative val="0"/>
          <c:cat>
            <c:strRef>
              <c:f>'Indicador 18'!$F$4:$L$4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18'!$F$8:$L$8</c:f>
              <c:numCache>
                <c:formatCode>General</c:formatCode>
                <c:ptCount val="7"/>
                <c:pt idx="0">
                  <c:v>3</c:v>
                </c:pt>
                <c:pt idx="1">
                  <c:v>0</c:v>
                </c:pt>
                <c:pt idx="2">
                  <c:v>8</c:v>
                </c:pt>
                <c:pt idx="3">
                  <c:v>10</c:v>
                </c:pt>
                <c:pt idx="4">
                  <c:v>10</c:v>
                </c:pt>
                <c:pt idx="5">
                  <c:v>13</c:v>
                </c:pt>
                <c:pt idx="6">
                  <c:v>0</c:v>
                </c:pt>
              </c:numCache>
            </c:numRef>
          </c:val>
          <c:extLst>
            <c:ext xmlns:c16="http://schemas.microsoft.com/office/drawing/2014/chart" uri="{C3380CC4-5D6E-409C-BE32-E72D297353CC}">
              <c16:uniqueId val="{00000003-D6A4-274A-83B2-AAAC19780951}"/>
            </c:ext>
          </c:extLst>
        </c:ser>
        <c:dLbls>
          <c:showLegendKey val="0"/>
          <c:showVal val="0"/>
          <c:showCatName val="0"/>
          <c:showSerName val="0"/>
          <c:showPercent val="0"/>
          <c:showBubbleSize val="0"/>
        </c:dLbls>
        <c:gapWidth val="219"/>
        <c:axId val="329279424"/>
        <c:axId val="1629243840"/>
      </c:barChart>
      <c:catAx>
        <c:axId val="32927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1629243840"/>
        <c:crossesAt val="0"/>
        <c:auto val="1"/>
        <c:lblAlgn val="ctr"/>
        <c:lblOffset val="100"/>
        <c:noMultiLvlLbl val="0"/>
      </c:catAx>
      <c:valAx>
        <c:axId val="1629243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32927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r>
              <a:rPr lang="en-US"/>
              <a:t>Indicador 2. Existencia de mecanismos para evaluar sistemáticamente la formación de los rasgos del perfil de egreso relacionados con los criterios del SEAES en programas educativos de especialidad</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2"/>
              </a:solidFill>
              <a:latin typeface="Montserrat" pitchFamily="2" charset="77"/>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'Indicador 2'!$D$15</c:f>
              <c:strCache>
                <c:ptCount val="1"/>
                <c:pt idx="0">
                  <c:v>Especialidad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2'!$F$15:$L$15</c:f>
              <c:numCache>
                <c:formatCode>0%</c:formatCode>
                <c:ptCount val="7"/>
                <c:pt idx="0">
                  <c:v>0.41935483870967744</c:v>
                </c:pt>
                <c:pt idx="1">
                  <c:v>6.4516129032258063E-2</c:v>
                </c:pt>
                <c:pt idx="2">
                  <c:v>0.22580645161290322</c:v>
                </c:pt>
                <c:pt idx="3">
                  <c:v>0.80645161290322576</c:v>
                </c:pt>
                <c:pt idx="4">
                  <c:v>0.67741935483870963</c:v>
                </c:pt>
                <c:pt idx="5">
                  <c:v>0.5161290322580645</c:v>
                </c:pt>
                <c:pt idx="6">
                  <c:v>0.29032258064516131</c:v>
                </c:pt>
              </c:numCache>
            </c:numRef>
          </c:val>
          <c:extLst>
            <c:ext xmlns:c16="http://schemas.microsoft.com/office/drawing/2014/chart" uri="{C3380CC4-5D6E-409C-BE32-E72D297353CC}">
              <c16:uniqueId val="{00000000-00C3-504F-9161-C64347E8C2FA}"/>
            </c:ext>
          </c:extLst>
        </c:ser>
        <c:dLbls>
          <c:dLblPos val="outEnd"/>
          <c:showLegendKey val="0"/>
          <c:showVal val="1"/>
          <c:showCatName val="0"/>
          <c:showSerName val="0"/>
          <c:showPercent val="0"/>
          <c:showBubbleSize val="0"/>
        </c:dLbls>
        <c:gapWidth val="182"/>
        <c:axId val="490026704"/>
        <c:axId val="1486118704"/>
      </c:barChart>
      <c:catAx>
        <c:axId val="49002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1486118704"/>
        <c:crosses val="autoZero"/>
        <c:auto val="1"/>
        <c:lblAlgn val="ctr"/>
        <c:lblOffset val="100"/>
        <c:noMultiLvlLbl val="0"/>
      </c:catAx>
      <c:valAx>
        <c:axId val="1486118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crossAx val="490026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2"/>
              </a:solidFill>
              <a:latin typeface="Montserrat" pitchFamily="2" charset="77"/>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2"/>
          </a:solidFill>
          <a:latin typeface="Montserrat" pitchFamily="2" charset="77"/>
          <a:cs typeface="Arial" panose="020B0604020202020204" pitchFamily="34" charset="0"/>
        </a:defRPr>
      </a:pPr>
      <a:endParaRPr lang="es-MX"/>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r>
              <a:rPr lang="en-US"/>
              <a:t>Indicador 19. </a:t>
            </a:r>
            <a:r>
              <a:rPr lang="es-MX"/>
              <a:t>Número de a</a:t>
            </a:r>
            <a:r>
              <a:rPr lang="en-US"/>
              <a:t>cciones previstas en los planes y programas de desarrollo institucional que impulsan la incorporación de los criterios transversales</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19'!$D$5</c:f>
              <c:strCache>
                <c:ptCount val="1"/>
                <c:pt idx="0">
                  <c:v>Planes y programas de desarrollo institucional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19'!$F$4:$L$4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19'!$F$5:$L$5</c:f>
              <c:numCache>
                <c:formatCode>General</c:formatCode>
                <c:ptCount val="7"/>
                <c:pt idx="0">
                  <c:v>72</c:v>
                </c:pt>
                <c:pt idx="1">
                  <c:v>5</c:v>
                </c:pt>
                <c:pt idx="2">
                  <c:v>7</c:v>
                </c:pt>
                <c:pt idx="3">
                  <c:v>104</c:v>
                </c:pt>
                <c:pt idx="4">
                  <c:v>31</c:v>
                </c:pt>
                <c:pt idx="5">
                  <c:v>7</c:v>
                </c:pt>
                <c:pt idx="6">
                  <c:v>16</c:v>
                </c:pt>
              </c:numCache>
            </c:numRef>
          </c:val>
          <c:extLst>
            <c:ext xmlns:c16="http://schemas.microsoft.com/office/drawing/2014/chart" uri="{C3380CC4-5D6E-409C-BE32-E72D297353CC}">
              <c16:uniqueId val="{00000000-DAFA-6249-926C-20668EDD67FA}"/>
            </c:ext>
          </c:extLst>
        </c:ser>
        <c:dLbls>
          <c:dLblPos val="outEnd"/>
          <c:showLegendKey val="0"/>
          <c:showVal val="1"/>
          <c:showCatName val="0"/>
          <c:showSerName val="0"/>
          <c:showPercent val="0"/>
          <c:showBubbleSize val="0"/>
        </c:dLbls>
        <c:gapWidth val="219"/>
        <c:overlap val="-27"/>
        <c:axId val="890114672"/>
        <c:axId val="61028655"/>
      </c:barChart>
      <c:catAx>
        <c:axId val="89011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61028655"/>
        <c:crosses val="autoZero"/>
        <c:auto val="1"/>
        <c:lblAlgn val="ctr"/>
        <c:lblOffset val="100"/>
        <c:noMultiLvlLbl val="0"/>
      </c:catAx>
      <c:valAx>
        <c:axId val="610286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crossAx val="89011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chemeClr val="tx2"/>
          </a:solidFill>
          <a:latin typeface="Montserrat" pitchFamily="2" charset="77"/>
        </a:defRPr>
      </a:pPr>
      <a:endParaRPr lang="es-MX"/>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r>
              <a:rPr lang="en-US"/>
              <a:t>Indicador 20. Número de acciones institucionales realizadas para atender y sensibilizar a la comunidad en los temas previstos por los criterios del SEAES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2"/>
              </a:solidFill>
              <a:latin typeface="Montserrat" pitchFamily="2" charset="77"/>
              <a:ea typeface="+mn-ea"/>
              <a:cs typeface="+mn-cs"/>
            </a:defRPr>
          </a:pPr>
          <a:endParaRPr lang="es-MX"/>
        </a:p>
      </c:txPr>
    </c:title>
    <c:autoTitleDeleted val="0"/>
    <c:plotArea>
      <c:layout/>
      <c:barChart>
        <c:barDir val="col"/>
        <c:grouping val="clustered"/>
        <c:varyColors val="0"/>
        <c:ser>
          <c:idx val="0"/>
          <c:order val="0"/>
          <c:tx>
            <c:strRef>
              <c:f>'Indicador 20'!$D$5</c:f>
              <c:strCache>
                <c:ptCount val="1"/>
                <c:pt idx="0">
                  <c:v>Acciones de atención y sensibilización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 20'!$F$4:$L$4</c:f>
              <c:strCache>
                <c:ptCount val="7"/>
                <c:pt idx="0">
                  <c:v>Compromiso con la Responsabilidad Social</c:v>
                </c:pt>
                <c:pt idx="1">
                  <c:v>Equidad Social y de Género</c:v>
                </c:pt>
                <c:pt idx="2">
                  <c:v>Inclusión</c:v>
                </c:pt>
                <c:pt idx="3">
                  <c:v>Excelencia</c:v>
                </c:pt>
                <c:pt idx="4">
                  <c:v>Vanguardia</c:v>
                </c:pt>
                <c:pt idx="5">
                  <c:v>Innovación Social</c:v>
                </c:pt>
                <c:pt idx="6">
                  <c:v>Interculturalidad</c:v>
                </c:pt>
              </c:strCache>
            </c:strRef>
          </c:cat>
          <c:val>
            <c:numRef>
              <c:f>'Indicador 20'!$F$5:$L$5</c:f>
              <c:numCache>
                <c:formatCode>General</c:formatCode>
                <c:ptCount val="7"/>
                <c:pt idx="0">
                  <c:v>4</c:v>
                </c:pt>
                <c:pt idx="1">
                  <c:v>1</c:v>
                </c:pt>
                <c:pt idx="2">
                  <c:v>6</c:v>
                </c:pt>
                <c:pt idx="3">
                  <c:v>24</c:v>
                </c:pt>
                <c:pt idx="4">
                  <c:v>9</c:v>
                </c:pt>
                <c:pt idx="5">
                  <c:v>7</c:v>
                </c:pt>
                <c:pt idx="6">
                  <c:v>1</c:v>
                </c:pt>
              </c:numCache>
            </c:numRef>
          </c:val>
          <c:extLst>
            <c:ext xmlns:c16="http://schemas.microsoft.com/office/drawing/2014/chart" uri="{C3380CC4-5D6E-409C-BE32-E72D297353CC}">
              <c16:uniqueId val="{00000000-6985-FA40-97BE-A944203F314D}"/>
            </c:ext>
          </c:extLst>
        </c:ser>
        <c:dLbls>
          <c:dLblPos val="outEnd"/>
          <c:showLegendKey val="0"/>
          <c:showVal val="1"/>
          <c:showCatName val="0"/>
          <c:showSerName val="0"/>
          <c:showPercent val="0"/>
          <c:showBubbleSize val="0"/>
        </c:dLbls>
        <c:gapWidth val="219"/>
        <c:overlap val="-27"/>
        <c:axId val="61114927"/>
        <c:axId val="589156448"/>
      </c:barChart>
      <c:catAx>
        <c:axId val="61114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589156448"/>
        <c:crosses val="autoZero"/>
        <c:auto val="1"/>
        <c:lblAlgn val="ctr"/>
        <c:lblOffset val="100"/>
        <c:noMultiLvlLbl val="0"/>
      </c:catAx>
      <c:valAx>
        <c:axId val="589156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crossAx val="61114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ontserrat" pitchFamily="2" charset="77"/>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2"/>
          </a:solidFill>
          <a:latin typeface="Montserrat" pitchFamily="2" charset="77"/>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withinLinear" id="16">
  <a:schemeClr val="accent3"/>
</cs:colorStyle>
</file>

<file path=xl/charts/colors37.xml><?xml version="1.0" encoding="utf-8"?>
<cs:colorStyle xmlns:cs="http://schemas.microsoft.com/office/drawing/2012/chartStyle" xmlns:a="http://schemas.openxmlformats.org/drawingml/2006/main" meth="withinLinear" id="17">
  <a:schemeClr val="accent4"/>
</cs:colorStyle>
</file>

<file path=xl/charts/colors38.xml><?xml version="1.0" encoding="utf-8"?>
<cs:colorStyle xmlns:cs="http://schemas.microsoft.com/office/drawing/2012/chartStyle" xmlns:a="http://schemas.openxmlformats.org/drawingml/2006/main" meth="withinLinear" id="18">
  <a:schemeClr val="accent5"/>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withinLinear" id="16">
  <a:schemeClr val="accent3"/>
</cs:colorStyle>
</file>

<file path=xl/charts/colors41.xml><?xml version="1.0" encoding="utf-8"?>
<cs:colorStyle xmlns:cs="http://schemas.microsoft.com/office/drawing/2012/chartStyle" xmlns:a="http://schemas.openxmlformats.org/drawingml/2006/main" meth="withinLinear" id="17">
  <a:schemeClr val="accent4"/>
</cs:colorStyle>
</file>

<file path=xl/charts/colors42.xml><?xml version="1.0" encoding="utf-8"?>
<cs:colorStyle xmlns:cs="http://schemas.microsoft.com/office/drawing/2012/chartStyle" xmlns:a="http://schemas.openxmlformats.org/drawingml/2006/main" meth="withinLinear" id="18">
  <a:schemeClr val="accent5"/>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withinLinear" id="17">
  <a:schemeClr val="accent4"/>
</cs:colorStyle>
</file>

<file path=xl/charts/colors46.xml><?xml version="1.0" encoding="utf-8"?>
<cs:colorStyle xmlns:cs="http://schemas.microsoft.com/office/drawing/2012/chartStyle" xmlns:a="http://schemas.openxmlformats.org/drawingml/2006/main" meth="withinLinear" id="18">
  <a:schemeClr val="accent5"/>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withinLinear" id="17">
  <a:schemeClr val="accent4"/>
</cs:colorStyle>
</file>

<file path=xl/charts/colors51.xml><?xml version="1.0" encoding="utf-8"?>
<cs:colorStyle xmlns:cs="http://schemas.microsoft.com/office/drawing/2012/chartStyle" xmlns:a="http://schemas.openxmlformats.org/drawingml/2006/main" meth="withinLinear" id="18">
  <a:schemeClr val="accent5"/>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withinLinear" id="16">
  <a:schemeClr val="accent3"/>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6.xml"/><Relationship Id="rId5" Type="http://schemas.openxmlformats.org/officeDocument/2006/relationships/chart" Target="../charts/chart65.xml"/><Relationship Id="rId4" Type="http://schemas.openxmlformats.org/officeDocument/2006/relationships/chart" Target="../charts/chart6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6" Type="http://schemas.openxmlformats.org/officeDocument/2006/relationships/chart" Target="../charts/chart72.xml"/><Relationship Id="rId5" Type="http://schemas.openxmlformats.org/officeDocument/2006/relationships/chart" Target="../charts/chart71.xml"/><Relationship Id="rId4" Type="http://schemas.openxmlformats.org/officeDocument/2006/relationships/chart" Target="../charts/chart7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78.xml"/><Relationship Id="rId2" Type="http://schemas.openxmlformats.org/officeDocument/2006/relationships/chart" Target="../charts/chart77.xml"/><Relationship Id="rId1" Type="http://schemas.openxmlformats.org/officeDocument/2006/relationships/chart" Target="../charts/chart76.xml"/><Relationship Id="rId6" Type="http://schemas.openxmlformats.org/officeDocument/2006/relationships/chart" Target="../charts/chart81.xml"/><Relationship Id="rId5" Type="http://schemas.openxmlformats.org/officeDocument/2006/relationships/chart" Target="../charts/chart80.xml"/><Relationship Id="rId4" Type="http://schemas.openxmlformats.org/officeDocument/2006/relationships/chart" Target="../charts/chart7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87.xml"/><Relationship Id="rId2" Type="http://schemas.openxmlformats.org/officeDocument/2006/relationships/chart" Target="../charts/chart86.xml"/><Relationship Id="rId1" Type="http://schemas.openxmlformats.org/officeDocument/2006/relationships/chart" Target="../charts/chart85.xml"/><Relationship Id="rId5" Type="http://schemas.openxmlformats.org/officeDocument/2006/relationships/chart" Target="../charts/chart89.xml"/><Relationship Id="rId4" Type="http://schemas.openxmlformats.org/officeDocument/2006/relationships/chart" Target="../charts/chart8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s>
</file>

<file path=xl/drawings/_rels/drawing9.xml.rels><?xml version="1.0" encoding="UTF-8" standalone="yes"?>
<Relationships xmlns="http://schemas.openxmlformats.org/package/2006/relationships"><Relationship Id="rId8" Type="http://schemas.openxmlformats.org/officeDocument/2006/relationships/chart" Target="../charts/chart41.xml"/><Relationship Id="rId13" Type="http://schemas.openxmlformats.org/officeDocument/2006/relationships/chart" Target="../charts/chart46.xml"/><Relationship Id="rId18" Type="http://schemas.openxmlformats.org/officeDocument/2006/relationships/chart" Target="../charts/chart51.xml"/><Relationship Id="rId3" Type="http://schemas.openxmlformats.org/officeDocument/2006/relationships/chart" Target="../charts/chart36.xml"/><Relationship Id="rId21" Type="http://schemas.openxmlformats.org/officeDocument/2006/relationships/chart" Target="../charts/chart54.xml"/><Relationship Id="rId7" Type="http://schemas.openxmlformats.org/officeDocument/2006/relationships/chart" Target="../charts/chart40.xml"/><Relationship Id="rId12" Type="http://schemas.openxmlformats.org/officeDocument/2006/relationships/chart" Target="../charts/chart45.xml"/><Relationship Id="rId17" Type="http://schemas.openxmlformats.org/officeDocument/2006/relationships/chart" Target="../charts/chart50.xml"/><Relationship Id="rId2" Type="http://schemas.openxmlformats.org/officeDocument/2006/relationships/chart" Target="../charts/chart35.xml"/><Relationship Id="rId16" Type="http://schemas.openxmlformats.org/officeDocument/2006/relationships/chart" Target="../charts/chart49.xml"/><Relationship Id="rId20" Type="http://schemas.openxmlformats.org/officeDocument/2006/relationships/chart" Target="../charts/chart53.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5" Type="http://schemas.openxmlformats.org/officeDocument/2006/relationships/chart" Target="../charts/chart48.xml"/><Relationship Id="rId10" Type="http://schemas.openxmlformats.org/officeDocument/2006/relationships/chart" Target="../charts/chart43.xml"/><Relationship Id="rId19" Type="http://schemas.openxmlformats.org/officeDocument/2006/relationships/chart" Target="../charts/chart52.xml"/><Relationship Id="rId4" Type="http://schemas.openxmlformats.org/officeDocument/2006/relationships/chart" Target="../charts/chart37.xml"/><Relationship Id="rId9" Type="http://schemas.openxmlformats.org/officeDocument/2006/relationships/chart" Target="../charts/chart42.xml"/><Relationship Id="rId14" Type="http://schemas.openxmlformats.org/officeDocument/2006/relationships/chart" Target="../charts/chart47.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48809</xdr:rowOff>
    </xdr:from>
    <xdr:to>
      <xdr:col>9</xdr:col>
      <xdr:colOff>679302</xdr:colOff>
      <xdr:row>49</xdr:row>
      <xdr:rowOff>177210</xdr:rowOff>
    </xdr:to>
    <xdr:graphicFrame macro="">
      <xdr:nvGraphicFramePr>
        <xdr:cNvPr id="2" name="Gráfico 1">
          <a:extLst>
            <a:ext uri="{FF2B5EF4-FFF2-40B4-BE49-F238E27FC236}">
              <a16:creationId xmlns:a16="http://schemas.microsoft.com/office/drawing/2014/main" id="{B5C46618-8D92-B547-AC63-B7E03A4D3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18</xdr:row>
      <xdr:rowOff>0</xdr:rowOff>
    </xdr:from>
    <xdr:to>
      <xdr:col>29</xdr:col>
      <xdr:colOff>265814</xdr:colOff>
      <xdr:row>49</xdr:row>
      <xdr:rowOff>128401</xdr:rowOff>
    </xdr:to>
    <xdr:graphicFrame macro="">
      <xdr:nvGraphicFramePr>
        <xdr:cNvPr id="3" name="Gráfico 2">
          <a:extLst>
            <a:ext uri="{FF2B5EF4-FFF2-40B4-BE49-F238E27FC236}">
              <a16:creationId xmlns:a16="http://schemas.microsoft.com/office/drawing/2014/main" id="{E01AB22E-62DF-CF48-B367-23919ED11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0</xdr:colOff>
      <xdr:row>18</xdr:row>
      <xdr:rowOff>0</xdr:rowOff>
    </xdr:from>
    <xdr:to>
      <xdr:col>54</xdr:col>
      <xdr:colOff>413488</xdr:colOff>
      <xdr:row>49</xdr:row>
      <xdr:rowOff>128401</xdr:rowOff>
    </xdr:to>
    <xdr:graphicFrame macro="">
      <xdr:nvGraphicFramePr>
        <xdr:cNvPr id="4" name="Gráfico 3">
          <a:extLst>
            <a:ext uri="{FF2B5EF4-FFF2-40B4-BE49-F238E27FC236}">
              <a16:creationId xmlns:a16="http://schemas.microsoft.com/office/drawing/2014/main" id="{1DAB68D1-37A3-8B4E-A941-BD02299AD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51</xdr:row>
      <xdr:rowOff>0</xdr:rowOff>
    </xdr:from>
    <xdr:to>
      <xdr:col>9</xdr:col>
      <xdr:colOff>679302</xdr:colOff>
      <xdr:row>82</xdr:row>
      <xdr:rowOff>128401</xdr:rowOff>
    </xdr:to>
    <xdr:graphicFrame macro="">
      <xdr:nvGraphicFramePr>
        <xdr:cNvPr id="5" name="Gráfico 4">
          <a:extLst>
            <a:ext uri="{FF2B5EF4-FFF2-40B4-BE49-F238E27FC236}">
              <a16:creationId xmlns:a16="http://schemas.microsoft.com/office/drawing/2014/main" id="{0D745130-AEAF-3C41-B715-7FC2E4D62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51</xdr:row>
      <xdr:rowOff>0</xdr:rowOff>
    </xdr:from>
    <xdr:to>
      <xdr:col>29</xdr:col>
      <xdr:colOff>265814</xdr:colOff>
      <xdr:row>82</xdr:row>
      <xdr:rowOff>128401</xdr:rowOff>
    </xdr:to>
    <xdr:graphicFrame macro="">
      <xdr:nvGraphicFramePr>
        <xdr:cNvPr id="6" name="Gráfico 5">
          <a:extLst>
            <a:ext uri="{FF2B5EF4-FFF2-40B4-BE49-F238E27FC236}">
              <a16:creationId xmlns:a16="http://schemas.microsoft.com/office/drawing/2014/main" id="{910BAEA0-421B-C345-90E0-F918C239D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0</xdr:colOff>
      <xdr:row>51</xdr:row>
      <xdr:rowOff>0</xdr:rowOff>
    </xdr:from>
    <xdr:to>
      <xdr:col>54</xdr:col>
      <xdr:colOff>413488</xdr:colOff>
      <xdr:row>82</xdr:row>
      <xdr:rowOff>128401</xdr:rowOff>
    </xdr:to>
    <xdr:graphicFrame macro="">
      <xdr:nvGraphicFramePr>
        <xdr:cNvPr id="7" name="Gráfico 6">
          <a:extLst>
            <a:ext uri="{FF2B5EF4-FFF2-40B4-BE49-F238E27FC236}">
              <a16:creationId xmlns:a16="http://schemas.microsoft.com/office/drawing/2014/main" id="{1A48ED49-F777-7B48-A351-D95AFFB24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17</xdr:row>
      <xdr:rowOff>0</xdr:rowOff>
    </xdr:from>
    <xdr:to>
      <xdr:col>8</xdr:col>
      <xdr:colOff>846666</xdr:colOff>
      <xdr:row>46</xdr:row>
      <xdr:rowOff>0</xdr:rowOff>
    </xdr:to>
    <xdr:graphicFrame macro="">
      <xdr:nvGraphicFramePr>
        <xdr:cNvPr id="2" name="Gráfico 1">
          <a:extLst>
            <a:ext uri="{FF2B5EF4-FFF2-40B4-BE49-F238E27FC236}">
              <a16:creationId xmlns:a16="http://schemas.microsoft.com/office/drawing/2014/main" id="{5EDCC09E-1437-2A49-810C-DD912ED08C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1024064</xdr:colOff>
      <xdr:row>16</xdr:row>
      <xdr:rowOff>243453</xdr:rowOff>
    </xdr:from>
    <xdr:to>
      <xdr:col>24</xdr:col>
      <xdr:colOff>445614</xdr:colOff>
      <xdr:row>45</xdr:row>
      <xdr:rowOff>88901</xdr:rowOff>
    </xdr:to>
    <xdr:graphicFrame macro="">
      <xdr:nvGraphicFramePr>
        <xdr:cNvPr id="3" name="Gráfico 2">
          <a:extLst>
            <a:ext uri="{FF2B5EF4-FFF2-40B4-BE49-F238E27FC236}">
              <a16:creationId xmlns:a16="http://schemas.microsoft.com/office/drawing/2014/main" id="{F3C02683-FDA5-F74D-8F5F-2B7D12D29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676699</xdr:colOff>
      <xdr:row>17</xdr:row>
      <xdr:rowOff>3765</xdr:rowOff>
    </xdr:from>
    <xdr:to>
      <xdr:col>45</xdr:col>
      <xdr:colOff>334209</xdr:colOff>
      <xdr:row>45</xdr:row>
      <xdr:rowOff>117420</xdr:rowOff>
    </xdr:to>
    <xdr:graphicFrame macro="">
      <xdr:nvGraphicFramePr>
        <xdr:cNvPr id="4" name="Gráfico 3">
          <a:extLst>
            <a:ext uri="{FF2B5EF4-FFF2-40B4-BE49-F238E27FC236}">
              <a16:creationId xmlns:a16="http://schemas.microsoft.com/office/drawing/2014/main" id="{E64F0296-65CB-D74B-B66B-3E9619EAA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1067642</xdr:colOff>
      <xdr:row>46</xdr:row>
      <xdr:rowOff>187070</xdr:rowOff>
    </xdr:from>
    <xdr:to>
      <xdr:col>24</xdr:col>
      <xdr:colOff>534737</xdr:colOff>
      <xdr:row>75</xdr:row>
      <xdr:rowOff>147769</xdr:rowOff>
    </xdr:to>
    <xdr:graphicFrame macro="">
      <xdr:nvGraphicFramePr>
        <xdr:cNvPr id="5" name="Gráfico 4">
          <a:extLst>
            <a:ext uri="{FF2B5EF4-FFF2-40B4-BE49-F238E27FC236}">
              <a16:creationId xmlns:a16="http://schemas.microsoft.com/office/drawing/2014/main" id="{46460FC8-FC3E-9F41-9228-59C54A427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21523</xdr:colOff>
      <xdr:row>46</xdr:row>
      <xdr:rowOff>159502</xdr:rowOff>
    </xdr:from>
    <xdr:to>
      <xdr:col>8</xdr:col>
      <xdr:colOff>868946</xdr:colOff>
      <xdr:row>76</xdr:row>
      <xdr:rowOff>21524</xdr:rowOff>
    </xdr:to>
    <xdr:graphicFrame macro="">
      <xdr:nvGraphicFramePr>
        <xdr:cNvPr id="6" name="Gráfico 5">
          <a:extLst>
            <a:ext uri="{FF2B5EF4-FFF2-40B4-BE49-F238E27FC236}">
              <a16:creationId xmlns:a16="http://schemas.microsoft.com/office/drawing/2014/main" id="{8F7DE3A0-1036-F44B-94D3-CAA9A53D6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339369</xdr:colOff>
      <xdr:row>46</xdr:row>
      <xdr:rowOff>189868</xdr:rowOff>
    </xdr:from>
    <xdr:to>
      <xdr:col>46</xdr:col>
      <xdr:colOff>579298</xdr:colOff>
      <xdr:row>76</xdr:row>
      <xdr:rowOff>14741</xdr:rowOff>
    </xdr:to>
    <xdr:graphicFrame macro="">
      <xdr:nvGraphicFramePr>
        <xdr:cNvPr id="7" name="Gráfico 6">
          <a:extLst>
            <a:ext uri="{FF2B5EF4-FFF2-40B4-BE49-F238E27FC236}">
              <a16:creationId xmlns:a16="http://schemas.microsoft.com/office/drawing/2014/main" id="{8C9C3306-005A-D141-AFCE-E8B7F9E3B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10184</xdr:colOff>
      <xdr:row>43</xdr:row>
      <xdr:rowOff>244694</xdr:rowOff>
    </xdr:from>
    <xdr:to>
      <xdr:col>38</xdr:col>
      <xdr:colOff>690218</xdr:colOff>
      <xdr:row>68</xdr:row>
      <xdr:rowOff>241029</xdr:rowOff>
    </xdr:to>
    <xdr:graphicFrame macro="">
      <xdr:nvGraphicFramePr>
        <xdr:cNvPr id="2" name="Gráfico 1">
          <a:extLst>
            <a:ext uri="{FF2B5EF4-FFF2-40B4-BE49-F238E27FC236}">
              <a16:creationId xmlns:a16="http://schemas.microsoft.com/office/drawing/2014/main" id="{C11E73EF-970C-E14F-86CA-E186F8D6E2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xdr:colOff>
      <xdr:row>18</xdr:row>
      <xdr:rowOff>12699</xdr:rowOff>
    </xdr:from>
    <xdr:to>
      <xdr:col>7</xdr:col>
      <xdr:colOff>1159565</xdr:colOff>
      <xdr:row>43</xdr:row>
      <xdr:rowOff>25655</xdr:rowOff>
    </xdr:to>
    <xdr:graphicFrame macro="">
      <xdr:nvGraphicFramePr>
        <xdr:cNvPr id="3" name="Gráfico 2">
          <a:extLst>
            <a:ext uri="{FF2B5EF4-FFF2-40B4-BE49-F238E27FC236}">
              <a16:creationId xmlns:a16="http://schemas.microsoft.com/office/drawing/2014/main" id="{20FD6D17-4130-524F-93E5-23FAFAF75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204674</xdr:colOff>
      <xdr:row>17</xdr:row>
      <xdr:rowOff>222793</xdr:rowOff>
    </xdr:from>
    <xdr:to>
      <xdr:col>20</xdr:col>
      <xdr:colOff>220869</xdr:colOff>
      <xdr:row>42</xdr:row>
      <xdr:rowOff>222921</xdr:rowOff>
    </xdr:to>
    <xdr:graphicFrame macro="">
      <xdr:nvGraphicFramePr>
        <xdr:cNvPr id="4" name="Gráfico 3">
          <a:extLst>
            <a:ext uri="{FF2B5EF4-FFF2-40B4-BE49-F238E27FC236}">
              <a16:creationId xmlns:a16="http://schemas.microsoft.com/office/drawing/2014/main" id="{6A46ED36-CEAF-9A49-A506-DF94D834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298096</xdr:colOff>
      <xdr:row>17</xdr:row>
      <xdr:rowOff>179724</xdr:rowOff>
    </xdr:from>
    <xdr:to>
      <xdr:col>39</xdr:col>
      <xdr:colOff>184426</xdr:colOff>
      <xdr:row>42</xdr:row>
      <xdr:rowOff>190627</xdr:rowOff>
    </xdr:to>
    <xdr:graphicFrame macro="">
      <xdr:nvGraphicFramePr>
        <xdr:cNvPr id="5" name="Gráfico 4">
          <a:extLst>
            <a:ext uri="{FF2B5EF4-FFF2-40B4-BE49-F238E27FC236}">
              <a16:creationId xmlns:a16="http://schemas.microsoft.com/office/drawing/2014/main" id="{0DB46346-C67F-1D45-B049-18C785E2D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220869</xdr:colOff>
      <xdr:row>44</xdr:row>
      <xdr:rowOff>32858</xdr:rowOff>
    </xdr:from>
    <xdr:to>
      <xdr:col>20</xdr:col>
      <xdr:colOff>220869</xdr:colOff>
      <xdr:row>68</xdr:row>
      <xdr:rowOff>201586</xdr:rowOff>
    </xdr:to>
    <xdr:graphicFrame macro="">
      <xdr:nvGraphicFramePr>
        <xdr:cNvPr id="6" name="Gráfico 5">
          <a:extLst>
            <a:ext uri="{FF2B5EF4-FFF2-40B4-BE49-F238E27FC236}">
              <a16:creationId xmlns:a16="http://schemas.microsoft.com/office/drawing/2014/main" id="{C6F17C33-DDD8-6142-BDE3-4354472A4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243738</xdr:colOff>
      <xdr:row>43</xdr:row>
      <xdr:rowOff>192423</xdr:rowOff>
    </xdr:from>
    <xdr:to>
      <xdr:col>7</xdr:col>
      <xdr:colOff>1463261</xdr:colOff>
      <xdr:row>68</xdr:row>
      <xdr:rowOff>205251</xdr:rowOff>
    </xdr:to>
    <xdr:graphicFrame macro="">
      <xdr:nvGraphicFramePr>
        <xdr:cNvPr id="7" name="Gráfico 6">
          <a:extLst>
            <a:ext uri="{FF2B5EF4-FFF2-40B4-BE49-F238E27FC236}">
              <a16:creationId xmlns:a16="http://schemas.microsoft.com/office/drawing/2014/main" id="{3F96A882-8C15-164C-99F1-9CAF07B2F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67508</xdr:colOff>
      <xdr:row>44</xdr:row>
      <xdr:rowOff>50095</xdr:rowOff>
    </xdr:from>
    <xdr:to>
      <xdr:col>37</xdr:col>
      <xdr:colOff>244232</xdr:colOff>
      <xdr:row>68</xdr:row>
      <xdr:rowOff>136385</xdr:rowOff>
    </xdr:to>
    <xdr:graphicFrame macro="">
      <xdr:nvGraphicFramePr>
        <xdr:cNvPr id="2" name="Gráfico 1">
          <a:extLst>
            <a:ext uri="{FF2B5EF4-FFF2-40B4-BE49-F238E27FC236}">
              <a16:creationId xmlns:a16="http://schemas.microsoft.com/office/drawing/2014/main" id="{79072261-48E1-1744-B2F6-748F4C6EB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7</xdr:col>
      <xdr:colOff>1050191</xdr:colOff>
      <xdr:row>42</xdr:row>
      <xdr:rowOff>12700</xdr:rowOff>
    </xdr:to>
    <xdr:graphicFrame macro="">
      <xdr:nvGraphicFramePr>
        <xdr:cNvPr id="3" name="Gráfico 2">
          <a:extLst>
            <a:ext uri="{FF2B5EF4-FFF2-40B4-BE49-F238E27FC236}">
              <a16:creationId xmlns:a16="http://schemas.microsoft.com/office/drawing/2014/main" id="{93DD3A87-07D8-DF43-AC01-A13E9C755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464038</xdr:colOff>
      <xdr:row>18</xdr:row>
      <xdr:rowOff>12700</xdr:rowOff>
    </xdr:from>
    <xdr:to>
      <xdr:col>20</xdr:col>
      <xdr:colOff>457201</xdr:colOff>
      <xdr:row>42</xdr:row>
      <xdr:rowOff>0</xdr:rowOff>
    </xdr:to>
    <xdr:graphicFrame macro="">
      <xdr:nvGraphicFramePr>
        <xdr:cNvPr id="4" name="Gráfico 3">
          <a:extLst>
            <a:ext uri="{FF2B5EF4-FFF2-40B4-BE49-F238E27FC236}">
              <a16:creationId xmlns:a16="http://schemas.microsoft.com/office/drawing/2014/main" id="{6F4B6513-1425-D24A-9AEA-2857C4191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768837</xdr:colOff>
      <xdr:row>18</xdr:row>
      <xdr:rowOff>12700</xdr:rowOff>
    </xdr:from>
    <xdr:to>
      <xdr:col>37</xdr:col>
      <xdr:colOff>439615</xdr:colOff>
      <xdr:row>42</xdr:row>
      <xdr:rowOff>28539</xdr:rowOff>
    </xdr:to>
    <xdr:graphicFrame macro="">
      <xdr:nvGraphicFramePr>
        <xdr:cNvPr id="5" name="Gráfico 4">
          <a:extLst>
            <a:ext uri="{FF2B5EF4-FFF2-40B4-BE49-F238E27FC236}">
              <a16:creationId xmlns:a16="http://schemas.microsoft.com/office/drawing/2014/main" id="{3A6CB104-2621-2442-845A-44C7ADADA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44</xdr:row>
      <xdr:rowOff>22404</xdr:rowOff>
    </xdr:from>
    <xdr:to>
      <xdr:col>7</xdr:col>
      <xdr:colOff>1050193</xdr:colOff>
      <xdr:row>68</xdr:row>
      <xdr:rowOff>42809</xdr:rowOff>
    </xdr:to>
    <xdr:graphicFrame macro="">
      <xdr:nvGraphicFramePr>
        <xdr:cNvPr id="6" name="Gráfico 5">
          <a:extLst>
            <a:ext uri="{FF2B5EF4-FFF2-40B4-BE49-F238E27FC236}">
              <a16:creationId xmlns:a16="http://schemas.microsoft.com/office/drawing/2014/main" id="{6F154C67-9371-2B44-ADD7-7D04508B4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512520</xdr:colOff>
      <xdr:row>44</xdr:row>
      <xdr:rowOff>26136</xdr:rowOff>
    </xdr:from>
    <xdr:to>
      <xdr:col>20</xdr:col>
      <xdr:colOff>366346</xdr:colOff>
      <xdr:row>67</xdr:row>
      <xdr:rowOff>209928</xdr:rowOff>
    </xdr:to>
    <xdr:graphicFrame macro="">
      <xdr:nvGraphicFramePr>
        <xdr:cNvPr id="7" name="Gráfico 6">
          <a:extLst>
            <a:ext uri="{FF2B5EF4-FFF2-40B4-BE49-F238E27FC236}">
              <a16:creationId xmlns:a16="http://schemas.microsoft.com/office/drawing/2014/main" id="{C570F688-440A-C24D-B878-251B6F35D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10</xdr:row>
      <xdr:rowOff>0</xdr:rowOff>
    </xdr:from>
    <xdr:to>
      <xdr:col>9</xdr:col>
      <xdr:colOff>889001</xdr:colOff>
      <xdr:row>44</xdr:row>
      <xdr:rowOff>107627</xdr:rowOff>
    </xdr:to>
    <xdr:graphicFrame macro="">
      <xdr:nvGraphicFramePr>
        <xdr:cNvPr id="2" name="Gráfico 1">
          <a:extLst>
            <a:ext uri="{FF2B5EF4-FFF2-40B4-BE49-F238E27FC236}">
              <a16:creationId xmlns:a16="http://schemas.microsoft.com/office/drawing/2014/main" id="{B1EEAB97-A87C-9C4F-8B8E-78721A305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xdr:row>
      <xdr:rowOff>200024</xdr:rowOff>
    </xdr:from>
    <xdr:to>
      <xdr:col>9</xdr:col>
      <xdr:colOff>736600</xdr:colOff>
      <xdr:row>36</xdr:row>
      <xdr:rowOff>25400</xdr:rowOff>
    </xdr:to>
    <xdr:graphicFrame macro="">
      <xdr:nvGraphicFramePr>
        <xdr:cNvPr id="2" name="Gráfico 1">
          <a:extLst>
            <a:ext uri="{FF2B5EF4-FFF2-40B4-BE49-F238E27FC236}">
              <a16:creationId xmlns:a16="http://schemas.microsoft.com/office/drawing/2014/main" id="{8C02D38A-C907-0242-B953-865EDB0DC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9</xdr:row>
      <xdr:rowOff>0</xdr:rowOff>
    </xdr:from>
    <xdr:to>
      <xdr:col>9</xdr:col>
      <xdr:colOff>129152</xdr:colOff>
      <xdr:row>37</xdr:row>
      <xdr:rowOff>50800</xdr:rowOff>
    </xdr:to>
    <xdr:graphicFrame macro="">
      <xdr:nvGraphicFramePr>
        <xdr:cNvPr id="2" name="Gráfico 1">
          <a:extLst>
            <a:ext uri="{FF2B5EF4-FFF2-40B4-BE49-F238E27FC236}">
              <a16:creationId xmlns:a16="http://schemas.microsoft.com/office/drawing/2014/main" id="{D0074294-09B8-3141-9DA4-E5253D11A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18</xdr:row>
      <xdr:rowOff>0</xdr:rowOff>
    </xdr:from>
    <xdr:to>
      <xdr:col>5</xdr:col>
      <xdr:colOff>1647031</xdr:colOff>
      <xdr:row>41</xdr:row>
      <xdr:rowOff>-1</xdr:rowOff>
    </xdr:to>
    <xdr:graphicFrame macro="">
      <xdr:nvGraphicFramePr>
        <xdr:cNvPr id="2" name="Gráfico 1">
          <a:extLst>
            <a:ext uri="{FF2B5EF4-FFF2-40B4-BE49-F238E27FC236}">
              <a16:creationId xmlns:a16="http://schemas.microsoft.com/office/drawing/2014/main" id="{254F5D85-3B76-6546-8B43-0A526FC91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18</xdr:row>
      <xdr:rowOff>0</xdr:rowOff>
    </xdr:from>
    <xdr:to>
      <xdr:col>12</xdr:col>
      <xdr:colOff>1527969</xdr:colOff>
      <xdr:row>41</xdr:row>
      <xdr:rowOff>-1</xdr:rowOff>
    </xdr:to>
    <xdr:graphicFrame macro="">
      <xdr:nvGraphicFramePr>
        <xdr:cNvPr id="3" name="Gráfico 2">
          <a:extLst>
            <a:ext uri="{FF2B5EF4-FFF2-40B4-BE49-F238E27FC236}">
              <a16:creationId xmlns:a16="http://schemas.microsoft.com/office/drawing/2014/main" id="{081A49F5-B861-004A-B02D-2E63BB34C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18</xdr:row>
      <xdr:rowOff>0</xdr:rowOff>
    </xdr:from>
    <xdr:to>
      <xdr:col>26</xdr:col>
      <xdr:colOff>0</xdr:colOff>
      <xdr:row>41</xdr:row>
      <xdr:rowOff>-1</xdr:rowOff>
    </xdr:to>
    <xdr:graphicFrame macro="">
      <xdr:nvGraphicFramePr>
        <xdr:cNvPr id="4" name="Gráfico 3">
          <a:extLst>
            <a:ext uri="{FF2B5EF4-FFF2-40B4-BE49-F238E27FC236}">
              <a16:creationId xmlns:a16="http://schemas.microsoft.com/office/drawing/2014/main" id="{5515F1D2-5F4F-E748-AF5B-1D2E7087C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43</xdr:row>
      <xdr:rowOff>0</xdr:rowOff>
    </xdr:from>
    <xdr:to>
      <xdr:col>5</xdr:col>
      <xdr:colOff>1647031</xdr:colOff>
      <xdr:row>66</xdr:row>
      <xdr:rowOff>0</xdr:rowOff>
    </xdr:to>
    <xdr:graphicFrame macro="">
      <xdr:nvGraphicFramePr>
        <xdr:cNvPr id="5" name="Gráfico 4">
          <a:extLst>
            <a:ext uri="{FF2B5EF4-FFF2-40B4-BE49-F238E27FC236}">
              <a16:creationId xmlns:a16="http://schemas.microsoft.com/office/drawing/2014/main" id="{31569F6A-67E3-914F-A33E-9E44CB686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43</xdr:row>
      <xdr:rowOff>0</xdr:rowOff>
    </xdr:from>
    <xdr:to>
      <xdr:col>12</xdr:col>
      <xdr:colOff>1527969</xdr:colOff>
      <xdr:row>66</xdr:row>
      <xdr:rowOff>0</xdr:rowOff>
    </xdr:to>
    <xdr:graphicFrame macro="">
      <xdr:nvGraphicFramePr>
        <xdr:cNvPr id="6" name="Gráfico 5">
          <a:extLst>
            <a:ext uri="{FF2B5EF4-FFF2-40B4-BE49-F238E27FC236}">
              <a16:creationId xmlns:a16="http://schemas.microsoft.com/office/drawing/2014/main" id="{0B8D3D77-2E38-B944-8C8B-D8CA051E5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43</xdr:row>
      <xdr:rowOff>0</xdr:rowOff>
    </xdr:from>
    <xdr:to>
      <xdr:col>26</xdr:col>
      <xdr:colOff>0</xdr:colOff>
      <xdr:row>66</xdr:row>
      <xdr:rowOff>0</xdr:rowOff>
    </xdr:to>
    <xdr:graphicFrame macro="">
      <xdr:nvGraphicFramePr>
        <xdr:cNvPr id="7" name="Gráfico 6">
          <a:extLst>
            <a:ext uri="{FF2B5EF4-FFF2-40B4-BE49-F238E27FC236}">
              <a16:creationId xmlns:a16="http://schemas.microsoft.com/office/drawing/2014/main" id="{310A2F5B-72F8-074F-AF84-D9A9B60BE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14</xdr:row>
      <xdr:rowOff>50800</xdr:rowOff>
    </xdr:from>
    <xdr:to>
      <xdr:col>10</xdr:col>
      <xdr:colOff>1358604</xdr:colOff>
      <xdr:row>51</xdr:row>
      <xdr:rowOff>118534</xdr:rowOff>
    </xdr:to>
    <xdr:graphicFrame macro="">
      <xdr:nvGraphicFramePr>
        <xdr:cNvPr id="2" name="Gráfico 1">
          <a:extLst>
            <a:ext uri="{FF2B5EF4-FFF2-40B4-BE49-F238E27FC236}">
              <a16:creationId xmlns:a16="http://schemas.microsoft.com/office/drawing/2014/main" id="{C14DEB36-4C58-CD4D-8DAB-F92AA90C4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14</xdr:row>
      <xdr:rowOff>0</xdr:rowOff>
    </xdr:from>
    <xdr:to>
      <xdr:col>30</xdr:col>
      <xdr:colOff>37804</xdr:colOff>
      <xdr:row>51</xdr:row>
      <xdr:rowOff>67734</xdr:rowOff>
    </xdr:to>
    <xdr:graphicFrame macro="">
      <xdr:nvGraphicFramePr>
        <xdr:cNvPr id="3" name="Gráfico 2">
          <a:extLst>
            <a:ext uri="{FF2B5EF4-FFF2-40B4-BE49-F238E27FC236}">
              <a16:creationId xmlns:a16="http://schemas.microsoft.com/office/drawing/2014/main" id="{7B90ECA7-74CA-2A43-B899-EBE31C1AE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54</xdr:row>
      <xdr:rowOff>0</xdr:rowOff>
    </xdr:from>
    <xdr:to>
      <xdr:col>10</xdr:col>
      <xdr:colOff>1149054</xdr:colOff>
      <xdr:row>91</xdr:row>
      <xdr:rowOff>67734</xdr:rowOff>
    </xdr:to>
    <xdr:graphicFrame macro="">
      <xdr:nvGraphicFramePr>
        <xdr:cNvPr id="4" name="Gráfico 3">
          <a:extLst>
            <a:ext uri="{FF2B5EF4-FFF2-40B4-BE49-F238E27FC236}">
              <a16:creationId xmlns:a16="http://schemas.microsoft.com/office/drawing/2014/main" id="{E9305DB9-B876-534F-9CEA-B70A429E6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10</xdr:row>
      <xdr:rowOff>50801</xdr:rowOff>
    </xdr:from>
    <xdr:to>
      <xdr:col>9</xdr:col>
      <xdr:colOff>1147096</xdr:colOff>
      <xdr:row>25</xdr:row>
      <xdr:rowOff>358060</xdr:rowOff>
    </xdr:to>
    <xdr:graphicFrame macro="">
      <xdr:nvGraphicFramePr>
        <xdr:cNvPr id="2" name="Gráfico 1">
          <a:extLst>
            <a:ext uri="{FF2B5EF4-FFF2-40B4-BE49-F238E27FC236}">
              <a16:creationId xmlns:a16="http://schemas.microsoft.com/office/drawing/2014/main" id="{90FAEEA7-1015-3546-838F-D4A16C35E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10</xdr:row>
      <xdr:rowOff>0</xdr:rowOff>
    </xdr:from>
    <xdr:to>
      <xdr:col>27</xdr:col>
      <xdr:colOff>754001</xdr:colOff>
      <xdr:row>25</xdr:row>
      <xdr:rowOff>307259</xdr:rowOff>
    </xdr:to>
    <xdr:graphicFrame macro="">
      <xdr:nvGraphicFramePr>
        <xdr:cNvPr id="3" name="Gráfico 2">
          <a:extLst>
            <a:ext uri="{FF2B5EF4-FFF2-40B4-BE49-F238E27FC236}">
              <a16:creationId xmlns:a16="http://schemas.microsoft.com/office/drawing/2014/main" id="{DB9E0C45-1837-6642-BCF3-6CB3AF554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0</xdr:colOff>
      <xdr:row>10</xdr:row>
      <xdr:rowOff>0</xdr:rowOff>
    </xdr:from>
    <xdr:to>
      <xdr:col>50</xdr:col>
      <xdr:colOff>239953</xdr:colOff>
      <xdr:row>25</xdr:row>
      <xdr:rowOff>307259</xdr:rowOff>
    </xdr:to>
    <xdr:graphicFrame macro="">
      <xdr:nvGraphicFramePr>
        <xdr:cNvPr id="4" name="Gráfico 3">
          <a:extLst>
            <a:ext uri="{FF2B5EF4-FFF2-40B4-BE49-F238E27FC236}">
              <a16:creationId xmlns:a16="http://schemas.microsoft.com/office/drawing/2014/main" id="{76D779A6-67AE-4E49-B53B-4D2AEC702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27</xdr:row>
      <xdr:rowOff>0</xdr:rowOff>
    </xdr:from>
    <xdr:to>
      <xdr:col>9</xdr:col>
      <xdr:colOff>1147096</xdr:colOff>
      <xdr:row>42</xdr:row>
      <xdr:rowOff>307259</xdr:rowOff>
    </xdr:to>
    <xdr:graphicFrame macro="">
      <xdr:nvGraphicFramePr>
        <xdr:cNvPr id="5" name="Gráfico 4">
          <a:extLst>
            <a:ext uri="{FF2B5EF4-FFF2-40B4-BE49-F238E27FC236}">
              <a16:creationId xmlns:a16="http://schemas.microsoft.com/office/drawing/2014/main" id="{89DDFBE6-4019-094E-AB4F-B1800D236B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27</xdr:row>
      <xdr:rowOff>0</xdr:rowOff>
    </xdr:from>
    <xdr:to>
      <xdr:col>27</xdr:col>
      <xdr:colOff>754001</xdr:colOff>
      <xdr:row>42</xdr:row>
      <xdr:rowOff>307259</xdr:rowOff>
    </xdr:to>
    <xdr:graphicFrame macro="">
      <xdr:nvGraphicFramePr>
        <xdr:cNvPr id="6" name="Gráfico 5">
          <a:extLst>
            <a:ext uri="{FF2B5EF4-FFF2-40B4-BE49-F238E27FC236}">
              <a16:creationId xmlns:a16="http://schemas.microsoft.com/office/drawing/2014/main" id="{3C86ED4C-1588-D744-AD5A-D4A395A5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0</xdr:rowOff>
    </xdr:from>
    <xdr:to>
      <xdr:col>9</xdr:col>
      <xdr:colOff>1016000</xdr:colOff>
      <xdr:row>38</xdr:row>
      <xdr:rowOff>25400</xdr:rowOff>
    </xdr:to>
    <xdr:graphicFrame macro="">
      <xdr:nvGraphicFramePr>
        <xdr:cNvPr id="2" name="Gráfico 1">
          <a:extLst>
            <a:ext uri="{FF2B5EF4-FFF2-40B4-BE49-F238E27FC236}">
              <a16:creationId xmlns:a16="http://schemas.microsoft.com/office/drawing/2014/main" id="{DDDEB180-5C16-A640-B5C9-8BCEB704F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xdr:rowOff>
    </xdr:from>
    <xdr:to>
      <xdr:col>7</xdr:col>
      <xdr:colOff>863600</xdr:colOff>
      <xdr:row>47</xdr:row>
      <xdr:rowOff>155221</xdr:rowOff>
    </xdr:to>
    <xdr:graphicFrame macro="">
      <xdr:nvGraphicFramePr>
        <xdr:cNvPr id="2" name="Gráfico 1">
          <a:extLst>
            <a:ext uri="{FF2B5EF4-FFF2-40B4-BE49-F238E27FC236}">
              <a16:creationId xmlns:a16="http://schemas.microsoft.com/office/drawing/2014/main" id="{E34B4418-37E2-524D-AC79-7386C7287F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18</xdr:row>
      <xdr:rowOff>0</xdr:rowOff>
    </xdr:from>
    <xdr:to>
      <xdr:col>21</xdr:col>
      <xdr:colOff>228600</xdr:colOff>
      <xdr:row>47</xdr:row>
      <xdr:rowOff>155222</xdr:rowOff>
    </xdr:to>
    <xdr:graphicFrame macro="">
      <xdr:nvGraphicFramePr>
        <xdr:cNvPr id="3" name="Gráfico 2">
          <a:extLst>
            <a:ext uri="{FF2B5EF4-FFF2-40B4-BE49-F238E27FC236}">
              <a16:creationId xmlns:a16="http://schemas.microsoft.com/office/drawing/2014/main" id="{633E43B5-94F3-EE48-B7EF-BF8FAB234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18</xdr:row>
      <xdr:rowOff>0</xdr:rowOff>
    </xdr:from>
    <xdr:to>
      <xdr:col>41</xdr:col>
      <xdr:colOff>304800</xdr:colOff>
      <xdr:row>47</xdr:row>
      <xdr:rowOff>155222</xdr:rowOff>
    </xdr:to>
    <xdr:graphicFrame macro="">
      <xdr:nvGraphicFramePr>
        <xdr:cNvPr id="4" name="Gráfico 3">
          <a:extLst>
            <a:ext uri="{FF2B5EF4-FFF2-40B4-BE49-F238E27FC236}">
              <a16:creationId xmlns:a16="http://schemas.microsoft.com/office/drawing/2014/main" id="{064E9575-8F7C-D645-87F5-C998BCAC2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50</xdr:row>
      <xdr:rowOff>0</xdr:rowOff>
    </xdr:from>
    <xdr:to>
      <xdr:col>7</xdr:col>
      <xdr:colOff>863600</xdr:colOff>
      <xdr:row>79</xdr:row>
      <xdr:rowOff>155222</xdr:rowOff>
    </xdr:to>
    <xdr:graphicFrame macro="">
      <xdr:nvGraphicFramePr>
        <xdr:cNvPr id="5" name="Gráfico 4">
          <a:extLst>
            <a:ext uri="{FF2B5EF4-FFF2-40B4-BE49-F238E27FC236}">
              <a16:creationId xmlns:a16="http://schemas.microsoft.com/office/drawing/2014/main" id="{ABA7506C-A1CC-074C-A941-6C160C157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50</xdr:row>
      <xdr:rowOff>0</xdr:rowOff>
    </xdr:from>
    <xdr:to>
      <xdr:col>21</xdr:col>
      <xdr:colOff>228600</xdr:colOff>
      <xdr:row>79</xdr:row>
      <xdr:rowOff>155222</xdr:rowOff>
    </xdr:to>
    <xdr:graphicFrame macro="">
      <xdr:nvGraphicFramePr>
        <xdr:cNvPr id="6" name="Gráfico 5">
          <a:extLst>
            <a:ext uri="{FF2B5EF4-FFF2-40B4-BE49-F238E27FC236}">
              <a16:creationId xmlns:a16="http://schemas.microsoft.com/office/drawing/2014/main" id="{0E922BC8-CE82-D049-942C-7E9042C354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50</xdr:row>
      <xdr:rowOff>0</xdr:rowOff>
    </xdr:from>
    <xdr:to>
      <xdr:col>41</xdr:col>
      <xdr:colOff>304800</xdr:colOff>
      <xdr:row>79</xdr:row>
      <xdr:rowOff>155222</xdr:rowOff>
    </xdr:to>
    <xdr:graphicFrame macro="">
      <xdr:nvGraphicFramePr>
        <xdr:cNvPr id="7" name="Gráfico 6">
          <a:extLst>
            <a:ext uri="{FF2B5EF4-FFF2-40B4-BE49-F238E27FC236}">
              <a16:creationId xmlns:a16="http://schemas.microsoft.com/office/drawing/2014/main" id="{B7168148-FFC4-0C47-BF8A-710117180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xdr:row>
      <xdr:rowOff>0</xdr:rowOff>
    </xdr:from>
    <xdr:to>
      <xdr:col>9</xdr:col>
      <xdr:colOff>1168400</xdr:colOff>
      <xdr:row>34</xdr:row>
      <xdr:rowOff>165100</xdr:rowOff>
    </xdr:to>
    <xdr:graphicFrame macro="">
      <xdr:nvGraphicFramePr>
        <xdr:cNvPr id="2" name="Gráfico 1">
          <a:extLst>
            <a:ext uri="{FF2B5EF4-FFF2-40B4-BE49-F238E27FC236}">
              <a16:creationId xmlns:a16="http://schemas.microsoft.com/office/drawing/2014/main" id="{754C64F2-3B0C-6E48-BC76-E9F3B65B26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21</xdr:row>
      <xdr:rowOff>15874</xdr:rowOff>
    </xdr:from>
    <xdr:to>
      <xdr:col>8</xdr:col>
      <xdr:colOff>736601</xdr:colOff>
      <xdr:row>61</xdr:row>
      <xdr:rowOff>98960</xdr:rowOff>
    </xdr:to>
    <xdr:graphicFrame macro="">
      <xdr:nvGraphicFramePr>
        <xdr:cNvPr id="2" name="Gráfico 1">
          <a:extLst>
            <a:ext uri="{FF2B5EF4-FFF2-40B4-BE49-F238E27FC236}">
              <a16:creationId xmlns:a16="http://schemas.microsoft.com/office/drawing/2014/main" id="{0EAF22AF-7218-D340-8178-3AD3F0B83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21</xdr:row>
      <xdr:rowOff>0</xdr:rowOff>
    </xdr:from>
    <xdr:to>
      <xdr:col>17</xdr:col>
      <xdr:colOff>152400</xdr:colOff>
      <xdr:row>61</xdr:row>
      <xdr:rowOff>83086</xdr:rowOff>
    </xdr:to>
    <xdr:graphicFrame macro="">
      <xdr:nvGraphicFramePr>
        <xdr:cNvPr id="3" name="Gráfico 2">
          <a:extLst>
            <a:ext uri="{FF2B5EF4-FFF2-40B4-BE49-F238E27FC236}">
              <a16:creationId xmlns:a16="http://schemas.microsoft.com/office/drawing/2014/main" id="{FF1CC994-86C2-784D-A572-F40EA2DAF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21</xdr:row>
      <xdr:rowOff>0</xdr:rowOff>
    </xdr:from>
    <xdr:to>
      <xdr:col>26</xdr:col>
      <xdr:colOff>1498600</xdr:colOff>
      <xdr:row>61</xdr:row>
      <xdr:rowOff>83086</xdr:rowOff>
    </xdr:to>
    <xdr:graphicFrame macro="">
      <xdr:nvGraphicFramePr>
        <xdr:cNvPr id="4" name="Gráfico 3">
          <a:extLst>
            <a:ext uri="{FF2B5EF4-FFF2-40B4-BE49-F238E27FC236}">
              <a16:creationId xmlns:a16="http://schemas.microsoft.com/office/drawing/2014/main" id="{E20D23F0-ED73-0D4B-BB1E-DEA5E4B4F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0</xdr:rowOff>
    </xdr:from>
    <xdr:to>
      <xdr:col>8</xdr:col>
      <xdr:colOff>736600</xdr:colOff>
      <xdr:row>103</xdr:row>
      <xdr:rowOff>83086</xdr:rowOff>
    </xdr:to>
    <xdr:graphicFrame macro="">
      <xdr:nvGraphicFramePr>
        <xdr:cNvPr id="5" name="Gráfico 4">
          <a:extLst>
            <a:ext uri="{FF2B5EF4-FFF2-40B4-BE49-F238E27FC236}">
              <a16:creationId xmlns:a16="http://schemas.microsoft.com/office/drawing/2014/main" id="{63DE4D82-6299-1544-92B9-13E5D8EC3E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63</xdr:row>
      <xdr:rowOff>0</xdr:rowOff>
    </xdr:from>
    <xdr:to>
      <xdr:col>17</xdr:col>
      <xdr:colOff>152400</xdr:colOff>
      <xdr:row>103</xdr:row>
      <xdr:rowOff>83086</xdr:rowOff>
    </xdr:to>
    <xdr:graphicFrame macro="">
      <xdr:nvGraphicFramePr>
        <xdr:cNvPr id="6" name="Gráfico 5">
          <a:extLst>
            <a:ext uri="{FF2B5EF4-FFF2-40B4-BE49-F238E27FC236}">
              <a16:creationId xmlns:a16="http://schemas.microsoft.com/office/drawing/2014/main" id="{8CB48025-927B-F541-B109-32B2FAE123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63</xdr:row>
      <xdr:rowOff>0</xdr:rowOff>
    </xdr:from>
    <xdr:to>
      <xdr:col>26</xdr:col>
      <xdr:colOff>1498600</xdr:colOff>
      <xdr:row>103</xdr:row>
      <xdr:rowOff>83086</xdr:rowOff>
    </xdr:to>
    <xdr:graphicFrame macro="">
      <xdr:nvGraphicFramePr>
        <xdr:cNvPr id="7" name="Gráfico 6">
          <a:extLst>
            <a:ext uri="{FF2B5EF4-FFF2-40B4-BE49-F238E27FC236}">
              <a16:creationId xmlns:a16="http://schemas.microsoft.com/office/drawing/2014/main" id="{5A334C17-3261-7D44-B78B-F9E330AE6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8192</xdr:rowOff>
    </xdr:from>
    <xdr:to>
      <xdr:col>6</xdr:col>
      <xdr:colOff>1498600</xdr:colOff>
      <xdr:row>44</xdr:row>
      <xdr:rowOff>1637</xdr:rowOff>
    </xdr:to>
    <xdr:graphicFrame macro="">
      <xdr:nvGraphicFramePr>
        <xdr:cNvPr id="2" name="Gráfico 1">
          <a:extLst>
            <a:ext uri="{FF2B5EF4-FFF2-40B4-BE49-F238E27FC236}">
              <a16:creationId xmlns:a16="http://schemas.microsoft.com/office/drawing/2014/main" id="{6D49904A-F015-2940-8D5F-0658AA68CB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16</xdr:col>
      <xdr:colOff>508000</xdr:colOff>
      <xdr:row>43</xdr:row>
      <xdr:rowOff>196645</xdr:rowOff>
    </xdr:to>
    <xdr:graphicFrame macro="">
      <xdr:nvGraphicFramePr>
        <xdr:cNvPr id="3" name="Gráfico 2">
          <a:extLst>
            <a:ext uri="{FF2B5EF4-FFF2-40B4-BE49-F238E27FC236}">
              <a16:creationId xmlns:a16="http://schemas.microsoft.com/office/drawing/2014/main" id="{E9452B26-EC29-4E42-A588-7D70AE227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18</xdr:row>
      <xdr:rowOff>0</xdr:rowOff>
    </xdr:from>
    <xdr:to>
      <xdr:col>33</xdr:col>
      <xdr:colOff>457200</xdr:colOff>
      <xdr:row>43</xdr:row>
      <xdr:rowOff>196645</xdr:rowOff>
    </xdr:to>
    <xdr:graphicFrame macro="">
      <xdr:nvGraphicFramePr>
        <xdr:cNvPr id="4" name="Gráfico 3">
          <a:extLst>
            <a:ext uri="{FF2B5EF4-FFF2-40B4-BE49-F238E27FC236}">
              <a16:creationId xmlns:a16="http://schemas.microsoft.com/office/drawing/2014/main" id="{093FC4A1-EE23-9F44-A5A2-E7D3853E8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0</xdr:rowOff>
    </xdr:from>
    <xdr:to>
      <xdr:col>6</xdr:col>
      <xdr:colOff>1498600</xdr:colOff>
      <xdr:row>70</xdr:row>
      <xdr:rowOff>196645</xdr:rowOff>
    </xdr:to>
    <xdr:graphicFrame macro="">
      <xdr:nvGraphicFramePr>
        <xdr:cNvPr id="5" name="Gráfico 4">
          <a:extLst>
            <a:ext uri="{FF2B5EF4-FFF2-40B4-BE49-F238E27FC236}">
              <a16:creationId xmlns:a16="http://schemas.microsoft.com/office/drawing/2014/main" id="{ED747E91-EBC0-F74F-B6C9-E99851379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45</xdr:row>
      <xdr:rowOff>0</xdr:rowOff>
    </xdr:from>
    <xdr:to>
      <xdr:col>16</xdr:col>
      <xdr:colOff>508000</xdr:colOff>
      <xdr:row>70</xdr:row>
      <xdr:rowOff>196645</xdr:rowOff>
    </xdr:to>
    <xdr:graphicFrame macro="">
      <xdr:nvGraphicFramePr>
        <xdr:cNvPr id="6" name="Gráfico 5">
          <a:extLst>
            <a:ext uri="{FF2B5EF4-FFF2-40B4-BE49-F238E27FC236}">
              <a16:creationId xmlns:a16="http://schemas.microsoft.com/office/drawing/2014/main" id="{5B6452C5-962E-4045-B1B8-766CBAC62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45</xdr:row>
      <xdr:rowOff>0</xdr:rowOff>
    </xdr:from>
    <xdr:to>
      <xdr:col>33</xdr:col>
      <xdr:colOff>457200</xdr:colOff>
      <xdr:row>70</xdr:row>
      <xdr:rowOff>196645</xdr:rowOff>
    </xdr:to>
    <xdr:graphicFrame macro="">
      <xdr:nvGraphicFramePr>
        <xdr:cNvPr id="7" name="Gráfico 6">
          <a:extLst>
            <a:ext uri="{FF2B5EF4-FFF2-40B4-BE49-F238E27FC236}">
              <a16:creationId xmlns:a16="http://schemas.microsoft.com/office/drawing/2014/main" id="{7BB9A778-13FE-5E4D-87AB-BDCE60CB8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0</xdr:rowOff>
    </xdr:from>
    <xdr:to>
      <xdr:col>8</xdr:col>
      <xdr:colOff>1672166</xdr:colOff>
      <xdr:row>52</xdr:row>
      <xdr:rowOff>0</xdr:rowOff>
    </xdr:to>
    <xdr:graphicFrame macro="">
      <xdr:nvGraphicFramePr>
        <xdr:cNvPr id="2" name="Gráfico 1">
          <a:extLst>
            <a:ext uri="{FF2B5EF4-FFF2-40B4-BE49-F238E27FC236}">
              <a16:creationId xmlns:a16="http://schemas.microsoft.com/office/drawing/2014/main" id="{4318E244-A719-4D42-AAA0-305B8BC82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10159</xdr:rowOff>
    </xdr:from>
    <xdr:to>
      <xdr:col>8</xdr:col>
      <xdr:colOff>1346200</xdr:colOff>
      <xdr:row>41</xdr:row>
      <xdr:rowOff>127000</xdr:rowOff>
    </xdr:to>
    <xdr:graphicFrame macro="">
      <xdr:nvGraphicFramePr>
        <xdr:cNvPr id="2" name="Gráfico 1">
          <a:extLst>
            <a:ext uri="{FF2B5EF4-FFF2-40B4-BE49-F238E27FC236}">
              <a16:creationId xmlns:a16="http://schemas.microsoft.com/office/drawing/2014/main" id="{70E91636-B922-FF48-80D5-BBC3E3FF2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272141</xdr:colOff>
      <xdr:row>9</xdr:row>
      <xdr:rowOff>228601</xdr:rowOff>
    </xdr:from>
    <xdr:to>
      <xdr:col>11</xdr:col>
      <xdr:colOff>1016000</xdr:colOff>
      <xdr:row>33</xdr:row>
      <xdr:rowOff>119743</xdr:rowOff>
    </xdr:to>
    <xdr:graphicFrame macro="">
      <xdr:nvGraphicFramePr>
        <xdr:cNvPr id="2" name="Gráfico 1">
          <a:extLst>
            <a:ext uri="{FF2B5EF4-FFF2-40B4-BE49-F238E27FC236}">
              <a16:creationId xmlns:a16="http://schemas.microsoft.com/office/drawing/2014/main" id="{898D4DDF-69E4-D14A-8B88-210EE4EAD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21</xdr:col>
      <xdr:colOff>28328</xdr:colOff>
      <xdr:row>18</xdr:row>
      <xdr:rowOff>225786</xdr:rowOff>
    </xdr:from>
    <xdr:to>
      <xdr:col>39</xdr:col>
      <xdr:colOff>606287</xdr:colOff>
      <xdr:row>61</xdr:row>
      <xdr:rowOff>151847</xdr:rowOff>
    </xdr:to>
    <xdr:graphicFrame macro="">
      <xdr:nvGraphicFramePr>
        <xdr:cNvPr id="2" name="Gráfico 1">
          <a:extLst>
            <a:ext uri="{FF2B5EF4-FFF2-40B4-BE49-F238E27FC236}">
              <a16:creationId xmlns:a16="http://schemas.microsoft.com/office/drawing/2014/main" id="{0EEDD273-2CCC-0E4F-8DCC-709862BBF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0</xdr:rowOff>
    </xdr:from>
    <xdr:to>
      <xdr:col>8</xdr:col>
      <xdr:colOff>990600</xdr:colOff>
      <xdr:row>61</xdr:row>
      <xdr:rowOff>163871</xdr:rowOff>
    </xdr:to>
    <xdr:graphicFrame macro="">
      <xdr:nvGraphicFramePr>
        <xdr:cNvPr id="3" name="Gráfico 2">
          <a:extLst>
            <a:ext uri="{FF2B5EF4-FFF2-40B4-BE49-F238E27FC236}">
              <a16:creationId xmlns:a16="http://schemas.microsoft.com/office/drawing/2014/main" id="{F0CD93A7-E9BC-9B43-8510-224A74E23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1156518</xdr:colOff>
      <xdr:row>18</xdr:row>
      <xdr:rowOff>234120</xdr:rowOff>
    </xdr:from>
    <xdr:to>
      <xdr:col>20</xdr:col>
      <xdr:colOff>359465</xdr:colOff>
      <xdr:row>61</xdr:row>
      <xdr:rowOff>152400</xdr:rowOff>
    </xdr:to>
    <xdr:graphicFrame macro="">
      <xdr:nvGraphicFramePr>
        <xdr:cNvPr id="4" name="Gráfico 3">
          <a:extLst>
            <a:ext uri="{FF2B5EF4-FFF2-40B4-BE49-F238E27FC236}">
              <a16:creationId xmlns:a16="http://schemas.microsoft.com/office/drawing/2014/main" id="{1D8300DF-7CE8-5E4D-9F45-CB62DC1E38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64</xdr:row>
      <xdr:rowOff>45885</xdr:rowOff>
    </xdr:from>
    <xdr:to>
      <xdr:col>8</xdr:col>
      <xdr:colOff>613833</xdr:colOff>
      <xdr:row>100</xdr:row>
      <xdr:rowOff>58584</xdr:rowOff>
    </xdr:to>
    <xdr:graphicFrame macro="">
      <xdr:nvGraphicFramePr>
        <xdr:cNvPr id="5" name="Gráfico 4">
          <a:extLst>
            <a:ext uri="{FF2B5EF4-FFF2-40B4-BE49-F238E27FC236}">
              <a16:creationId xmlns:a16="http://schemas.microsoft.com/office/drawing/2014/main" id="{3129F3F0-D02C-DE4D-8DBB-A01107AF71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787399</xdr:colOff>
      <xdr:row>64</xdr:row>
      <xdr:rowOff>0</xdr:rowOff>
    </xdr:from>
    <xdr:to>
      <xdr:col>19</xdr:col>
      <xdr:colOff>441738</xdr:colOff>
      <xdr:row>101</xdr:row>
      <xdr:rowOff>25400</xdr:rowOff>
    </xdr:to>
    <xdr:graphicFrame macro="">
      <xdr:nvGraphicFramePr>
        <xdr:cNvPr id="6" name="Gráfico 5">
          <a:extLst>
            <a:ext uri="{FF2B5EF4-FFF2-40B4-BE49-F238E27FC236}">
              <a16:creationId xmlns:a16="http://schemas.microsoft.com/office/drawing/2014/main" id="{366D2C3F-0D76-7F4C-A1D9-5892993FC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41412</xdr:colOff>
      <xdr:row>64</xdr:row>
      <xdr:rowOff>13804</xdr:rowOff>
    </xdr:from>
    <xdr:to>
      <xdr:col>38</xdr:col>
      <xdr:colOff>331304</xdr:colOff>
      <xdr:row>101</xdr:row>
      <xdr:rowOff>64604</xdr:rowOff>
    </xdr:to>
    <xdr:graphicFrame macro="">
      <xdr:nvGraphicFramePr>
        <xdr:cNvPr id="7" name="Gráfico 6">
          <a:extLst>
            <a:ext uri="{FF2B5EF4-FFF2-40B4-BE49-F238E27FC236}">
              <a16:creationId xmlns:a16="http://schemas.microsoft.com/office/drawing/2014/main" id="{DB38FAAC-DB2E-8047-9976-AEFACE2AB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29</xdr:col>
      <xdr:colOff>4837</xdr:colOff>
      <xdr:row>17</xdr:row>
      <xdr:rowOff>0</xdr:rowOff>
    </xdr:from>
    <xdr:to>
      <xdr:col>44</xdr:col>
      <xdr:colOff>423333</xdr:colOff>
      <xdr:row>35</xdr:row>
      <xdr:rowOff>16934</xdr:rowOff>
    </xdr:to>
    <xdr:graphicFrame macro="">
      <xdr:nvGraphicFramePr>
        <xdr:cNvPr id="2" name="Gráfico 1">
          <a:extLst>
            <a:ext uri="{FF2B5EF4-FFF2-40B4-BE49-F238E27FC236}">
              <a16:creationId xmlns:a16="http://schemas.microsoft.com/office/drawing/2014/main" id="{8B1568B1-1D95-DF44-B253-D11FFD27B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45</xdr:col>
      <xdr:colOff>0</xdr:colOff>
      <xdr:row>17</xdr:row>
      <xdr:rowOff>0</xdr:rowOff>
    </xdr:from>
    <xdr:to>
      <xdr:col>60</xdr:col>
      <xdr:colOff>418496</xdr:colOff>
      <xdr:row>35</xdr:row>
      <xdr:rowOff>16934</xdr:rowOff>
    </xdr:to>
    <xdr:graphicFrame macro="">
      <xdr:nvGraphicFramePr>
        <xdr:cNvPr id="3" name="Gráfico 2">
          <a:extLst>
            <a:ext uri="{FF2B5EF4-FFF2-40B4-BE49-F238E27FC236}">
              <a16:creationId xmlns:a16="http://schemas.microsoft.com/office/drawing/2014/main" id="{996255F3-87C4-954C-884B-B3EC8DB0B6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61</xdr:col>
      <xdr:colOff>0</xdr:colOff>
      <xdr:row>17</xdr:row>
      <xdr:rowOff>0</xdr:rowOff>
    </xdr:from>
    <xdr:to>
      <xdr:col>76</xdr:col>
      <xdr:colOff>418496</xdr:colOff>
      <xdr:row>35</xdr:row>
      <xdr:rowOff>16934</xdr:rowOff>
    </xdr:to>
    <xdr:graphicFrame macro="">
      <xdr:nvGraphicFramePr>
        <xdr:cNvPr id="4" name="Gráfico 3">
          <a:extLst>
            <a:ext uri="{FF2B5EF4-FFF2-40B4-BE49-F238E27FC236}">
              <a16:creationId xmlns:a16="http://schemas.microsoft.com/office/drawing/2014/main" id="{FE026F6E-3910-A648-BF95-F19655A7B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77</xdr:col>
      <xdr:colOff>0</xdr:colOff>
      <xdr:row>16</xdr:row>
      <xdr:rowOff>167105</xdr:rowOff>
    </xdr:from>
    <xdr:to>
      <xdr:col>92</xdr:col>
      <xdr:colOff>418496</xdr:colOff>
      <xdr:row>35</xdr:row>
      <xdr:rowOff>16934</xdr:rowOff>
    </xdr:to>
    <xdr:graphicFrame macro="">
      <xdr:nvGraphicFramePr>
        <xdr:cNvPr id="5" name="Gráfico 4">
          <a:extLst>
            <a:ext uri="{FF2B5EF4-FFF2-40B4-BE49-F238E27FC236}">
              <a16:creationId xmlns:a16="http://schemas.microsoft.com/office/drawing/2014/main" id="{84514047-587F-D246-9261-5E4C482E9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93</xdr:col>
      <xdr:colOff>0</xdr:colOff>
      <xdr:row>16</xdr:row>
      <xdr:rowOff>167105</xdr:rowOff>
    </xdr:from>
    <xdr:to>
      <xdr:col>108</xdr:col>
      <xdr:colOff>418496</xdr:colOff>
      <xdr:row>35</xdr:row>
      <xdr:rowOff>16934</xdr:rowOff>
    </xdr:to>
    <xdr:graphicFrame macro="">
      <xdr:nvGraphicFramePr>
        <xdr:cNvPr id="6" name="Gráfico 5">
          <a:extLst>
            <a:ext uri="{FF2B5EF4-FFF2-40B4-BE49-F238E27FC236}">
              <a16:creationId xmlns:a16="http://schemas.microsoft.com/office/drawing/2014/main" id="{8D123E47-5E36-CA4C-81AA-3B2882713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0</xdr:colOff>
      <xdr:row>36</xdr:row>
      <xdr:rowOff>0</xdr:rowOff>
    </xdr:from>
    <xdr:to>
      <xdr:col>35</xdr:col>
      <xdr:colOff>12096</xdr:colOff>
      <xdr:row>53</xdr:row>
      <xdr:rowOff>25400</xdr:rowOff>
    </xdr:to>
    <xdr:graphicFrame macro="">
      <xdr:nvGraphicFramePr>
        <xdr:cNvPr id="7" name="Gráfico 6">
          <a:extLst>
            <a:ext uri="{FF2B5EF4-FFF2-40B4-BE49-F238E27FC236}">
              <a16:creationId xmlns:a16="http://schemas.microsoft.com/office/drawing/2014/main" id="{B331FCD3-A1CF-E444-B7D3-2D3FD12FBB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0</xdr:colOff>
      <xdr:row>36</xdr:row>
      <xdr:rowOff>0</xdr:rowOff>
    </xdr:from>
    <xdr:to>
      <xdr:col>51</xdr:col>
      <xdr:colOff>418496</xdr:colOff>
      <xdr:row>53</xdr:row>
      <xdr:rowOff>25400</xdr:rowOff>
    </xdr:to>
    <xdr:graphicFrame macro="">
      <xdr:nvGraphicFramePr>
        <xdr:cNvPr id="8" name="Gráfico 7">
          <a:extLst>
            <a:ext uri="{FF2B5EF4-FFF2-40B4-BE49-F238E27FC236}">
              <a16:creationId xmlns:a16="http://schemas.microsoft.com/office/drawing/2014/main" id="{2BCE60BC-843F-AE44-88A6-5EB4C14DDE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52</xdr:col>
      <xdr:colOff>0</xdr:colOff>
      <xdr:row>36</xdr:row>
      <xdr:rowOff>0</xdr:rowOff>
    </xdr:from>
    <xdr:to>
      <xdr:col>67</xdr:col>
      <xdr:colOff>418496</xdr:colOff>
      <xdr:row>53</xdr:row>
      <xdr:rowOff>25400</xdr:rowOff>
    </xdr:to>
    <xdr:graphicFrame macro="">
      <xdr:nvGraphicFramePr>
        <xdr:cNvPr id="9" name="Gráfico 8">
          <a:extLst>
            <a:ext uri="{FF2B5EF4-FFF2-40B4-BE49-F238E27FC236}">
              <a16:creationId xmlns:a16="http://schemas.microsoft.com/office/drawing/2014/main" id="{BA742251-9B27-3147-9F0C-10A417D9E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68</xdr:col>
      <xdr:colOff>0</xdr:colOff>
      <xdr:row>36</xdr:row>
      <xdr:rowOff>0</xdr:rowOff>
    </xdr:from>
    <xdr:to>
      <xdr:col>83</xdr:col>
      <xdr:colOff>418496</xdr:colOff>
      <xdr:row>53</xdr:row>
      <xdr:rowOff>25400</xdr:rowOff>
    </xdr:to>
    <xdr:graphicFrame macro="">
      <xdr:nvGraphicFramePr>
        <xdr:cNvPr id="10" name="Gráfico 9">
          <a:extLst>
            <a:ext uri="{FF2B5EF4-FFF2-40B4-BE49-F238E27FC236}">
              <a16:creationId xmlns:a16="http://schemas.microsoft.com/office/drawing/2014/main" id="{A55A42E1-12E7-1441-AC12-1B382AAD7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0</xdr:colOff>
      <xdr:row>54</xdr:row>
      <xdr:rowOff>0</xdr:rowOff>
    </xdr:from>
    <xdr:to>
      <xdr:col>35</xdr:col>
      <xdr:colOff>12096</xdr:colOff>
      <xdr:row>70</xdr:row>
      <xdr:rowOff>222250</xdr:rowOff>
    </xdr:to>
    <xdr:graphicFrame macro="">
      <xdr:nvGraphicFramePr>
        <xdr:cNvPr id="11" name="Gráfico 10">
          <a:extLst>
            <a:ext uri="{FF2B5EF4-FFF2-40B4-BE49-F238E27FC236}">
              <a16:creationId xmlns:a16="http://schemas.microsoft.com/office/drawing/2014/main" id="{15AA9B36-7E81-9541-9675-E3DD7DB69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0</xdr:colOff>
      <xdr:row>54</xdr:row>
      <xdr:rowOff>0</xdr:rowOff>
    </xdr:from>
    <xdr:to>
      <xdr:col>51</xdr:col>
      <xdr:colOff>520096</xdr:colOff>
      <xdr:row>70</xdr:row>
      <xdr:rowOff>222250</xdr:rowOff>
    </xdr:to>
    <xdr:graphicFrame macro="">
      <xdr:nvGraphicFramePr>
        <xdr:cNvPr id="12" name="Gráfico 11">
          <a:extLst>
            <a:ext uri="{FF2B5EF4-FFF2-40B4-BE49-F238E27FC236}">
              <a16:creationId xmlns:a16="http://schemas.microsoft.com/office/drawing/2014/main" id="{8BE63C35-0C4E-CD48-B2E8-4F6284526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53</xdr:col>
      <xdr:colOff>0</xdr:colOff>
      <xdr:row>54</xdr:row>
      <xdr:rowOff>0</xdr:rowOff>
    </xdr:from>
    <xdr:to>
      <xdr:col>68</xdr:col>
      <xdr:colOff>520095</xdr:colOff>
      <xdr:row>70</xdr:row>
      <xdr:rowOff>222250</xdr:rowOff>
    </xdr:to>
    <xdr:graphicFrame macro="">
      <xdr:nvGraphicFramePr>
        <xdr:cNvPr id="13" name="Gráfico 12">
          <a:extLst>
            <a:ext uri="{FF2B5EF4-FFF2-40B4-BE49-F238E27FC236}">
              <a16:creationId xmlns:a16="http://schemas.microsoft.com/office/drawing/2014/main" id="{F5939CB9-82CB-1145-9469-79340D55E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70</xdr:col>
      <xdr:colOff>0</xdr:colOff>
      <xdr:row>54</xdr:row>
      <xdr:rowOff>0</xdr:rowOff>
    </xdr:from>
    <xdr:to>
      <xdr:col>85</xdr:col>
      <xdr:colOff>520096</xdr:colOff>
      <xdr:row>70</xdr:row>
      <xdr:rowOff>222250</xdr:rowOff>
    </xdr:to>
    <xdr:graphicFrame macro="">
      <xdr:nvGraphicFramePr>
        <xdr:cNvPr id="14" name="Gráfico 13">
          <a:extLst>
            <a:ext uri="{FF2B5EF4-FFF2-40B4-BE49-F238E27FC236}">
              <a16:creationId xmlns:a16="http://schemas.microsoft.com/office/drawing/2014/main" id="{E6D11340-17B1-4146-99DD-0EF2812B9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13</xdr:col>
      <xdr:colOff>443387</xdr:colOff>
      <xdr:row>0</xdr:row>
      <xdr:rowOff>20944</xdr:rowOff>
    </xdr:from>
    <xdr:to>
      <xdr:col>18</xdr:col>
      <xdr:colOff>1114036</xdr:colOff>
      <xdr:row>15</xdr:row>
      <xdr:rowOff>200526</xdr:rowOff>
    </xdr:to>
    <xdr:graphicFrame macro="">
      <xdr:nvGraphicFramePr>
        <xdr:cNvPr id="15" name="Gráfico 14">
          <a:extLst>
            <a:ext uri="{FF2B5EF4-FFF2-40B4-BE49-F238E27FC236}">
              <a16:creationId xmlns:a16="http://schemas.microsoft.com/office/drawing/2014/main" id="{D5BCC1CD-56BE-7045-832B-35B28CF5C2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0</xdr:colOff>
      <xdr:row>0</xdr:row>
      <xdr:rowOff>0</xdr:rowOff>
    </xdr:from>
    <xdr:to>
      <xdr:col>26</xdr:col>
      <xdr:colOff>1405913</xdr:colOff>
      <xdr:row>15</xdr:row>
      <xdr:rowOff>179582</xdr:rowOff>
    </xdr:to>
    <xdr:graphicFrame macro="">
      <xdr:nvGraphicFramePr>
        <xdr:cNvPr id="16" name="Gráfico 15">
          <a:extLst>
            <a:ext uri="{FF2B5EF4-FFF2-40B4-BE49-F238E27FC236}">
              <a16:creationId xmlns:a16="http://schemas.microsoft.com/office/drawing/2014/main" id="{6D74D6BC-7B5B-C041-818D-59C4F67D6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27</xdr:col>
      <xdr:colOff>0</xdr:colOff>
      <xdr:row>0</xdr:row>
      <xdr:rowOff>0</xdr:rowOff>
    </xdr:from>
    <xdr:to>
      <xdr:col>45</xdr:col>
      <xdr:colOff>247316</xdr:colOff>
      <xdr:row>15</xdr:row>
      <xdr:rowOff>179582</xdr:rowOff>
    </xdr:to>
    <xdr:graphicFrame macro="">
      <xdr:nvGraphicFramePr>
        <xdr:cNvPr id="17" name="Gráfico 16">
          <a:extLst>
            <a:ext uri="{FF2B5EF4-FFF2-40B4-BE49-F238E27FC236}">
              <a16:creationId xmlns:a16="http://schemas.microsoft.com/office/drawing/2014/main" id="{4E2A7D93-E11D-884A-ADD6-F808FD910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46</xdr:col>
      <xdr:colOff>0</xdr:colOff>
      <xdr:row>0</xdr:row>
      <xdr:rowOff>0</xdr:rowOff>
    </xdr:from>
    <xdr:to>
      <xdr:col>65</xdr:col>
      <xdr:colOff>425561</xdr:colOff>
      <xdr:row>15</xdr:row>
      <xdr:rowOff>179582</xdr:rowOff>
    </xdr:to>
    <xdr:graphicFrame macro="">
      <xdr:nvGraphicFramePr>
        <xdr:cNvPr id="18" name="Gráfico 17">
          <a:extLst>
            <a:ext uri="{FF2B5EF4-FFF2-40B4-BE49-F238E27FC236}">
              <a16:creationId xmlns:a16="http://schemas.microsoft.com/office/drawing/2014/main" id="{0A16CECD-D081-864E-851B-AB35F8467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66</xdr:col>
      <xdr:colOff>0</xdr:colOff>
      <xdr:row>0</xdr:row>
      <xdr:rowOff>0</xdr:rowOff>
    </xdr:from>
    <xdr:to>
      <xdr:col>85</xdr:col>
      <xdr:colOff>425561</xdr:colOff>
      <xdr:row>15</xdr:row>
      <xdr:rowOff>179582</xdr:rowOff>
    </xdr:to>
    <xdr:graphicFrame macro="">
      <xdr:nvGraphicFramePr>
        <xdr:cNvPr id="19" name="Gráfico 18">
          <a:extLst>
            <a:ext uri="{FF2B5EF4-FFF2-40B4-BE49-F238E27FC236}">
              <a16:creationId xmlns:a16="http://schemas.microsoft.com/office/drawing/2014/main" id="{4503FC52-4D88-8944-8937-430BFF532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87</xdr:col>
      <xdr:colOff>0</xdr:colOff>
      <xdr:row>0</xdr:row>
      <xdr:rowOff>0</xdr:rowOff>
    </xdr:from>
    <xdr:to>
      <xdr:col>106</xdr:col>
      <xdr:colOff>425562</xdr:colOff>
      <xdr:row>15</xdr:row>
      <xdr:rowOff>179582</xdr:rowOff>
    </xdr:to>
    <xdr:graphicFrame macro="">
      <xdr:nvGraphicFramePr>
        <xdr:cNvPr id="20" name="Gráfico 19">
          <a:extLst>
            <a:ext uri="{FF2B5EF4-FFF2-40B4-BE49-F238E27FC236}">
              <a16:creationId xmlns:a16="http://schemas.microsoft.com/office/drawing/2014/main" id="{2F7684B9-1D16-DC4A-9A23-33BDC323AF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84</xdr:col>
      <xdr:colOff>0</xdr:colOff>
      <xdr:row>36</xdr:row>
      <xdr:rowOff>0</xdr:rowOff>
    </xdr:from>
    <xdr:to>
      <xdr:col>104</xdr:col>
      <xdr:colOff>12096</xdr:colOff>
      <xdr:row>53</xdr:row>
      <xdr:rowOff>25400</xdr:rowOff>
    </xdr:to>
    <xdr:graphicFrame macro="">
      <xdr:nvGraphicFramePr>
        <xdr:cNvPr id="21" name="Gráfico 20">
          <a:extLst>
            <a:ext uri="{FF2B5EF4-FFF2-40B4-BE49-F238E27FC236}">
              <a16:creationId xmlns:a16="http://schemas.microsoft.com/office/drawing/2014/main" id="{57B073A9-7D71-1B47-8BC9-810340B73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87</xdr:col>
      <xdr:colOff>0</xdr:colOff>
      <xdr:row>54</xdr:row>
      <xdr:rowOff>0</xdr:rowOff>
    </xdr:from>
    <xdr:to>
      <xdr:col>102</xdr:col>
      <xdr:colOff>520096</xdr:colOff>
      <xdr:row>70</xdr:row>
      <xdr:rowOff>222250</xdr:rowOff>
    </xdr:to>
    <xdr:graphicFrame macro="">
      <xdr:nvGraphicFramePr>
        <xdr:cNvPr id="22" name="Gráfico 21">
          <a:extLst>
            <a:ext uri="{FF2B5EF4-FFF2-40B4-BE49-F238E27FC236}">
              <a16:creationId xmlns:a16="http://schemas.microsoft.com/office/drawing/2014/main" id="{10258ADC-687A-1C43-83F3-B6075C2E6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Theme">
  <a:themeElements>
    <a:clrScheme name="Personalizado 485">
      <a:dk1>
        <a:srgbClr val="3F3F3F"/>
      </a:dk1>
      <a:lt1>
        <a:sysClr val="window" lastClr="FFFFFF"/>
      </a:lt1>
      <a:dk2>
        <a:srgbClr val="3F3F3F"/>
      </a:dk2>
      <a:lt2>
        <a:srgbClr val="FAF9F8"/>
      </a:lt2>
      <a:accent1>
        <a:srgbClr val="9D2449"/>
      </a:accent1>
      <a:accent2>
        <a:srgbClr val="B38E5D"/>
      </a:accent2>
      <a:accent3>
        <a:srgbClr val="9AB0A1"/>
      </a:accent3>
      <a:accent4>
        <a:srgbClr val="285C4D"/>
      </a:accent4>
      <a:accent5>
        <a:srgbClr val="691B33"/>
      </a:accent5>
      <a:accent6>
        <a:srgbClr val="308063"/>
      </a:accent6>
      <a:hlink>
        <a:srgbClr val="8A6B41"/>
      </a:hlink>
      <a:folHlink>
        <a:srgbClr val="8A6B41"/>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70BA-166B-0049-A8D5-6912E22B2EDD}">
  <dimension ref="A1:C32"/>
  <sheetViews>
    <sheetView zoomScale="92" workbookViewId="0">
      <selection activeCell="B4" sqref="B4"/>
    </sheetView>
  </sheetViews>
  <sheetFormatPr baseColWidth="10" defaultColWidth="10.7265625" defaultRowHeight="15.5"/>
  <cols>
    <col min="1" max="1" width="29.1796875" style="191" customWidth="1"/>
    <col min="2" max="2" width="110.7265625" style="193" customWidth="1"/>
    <col min="3" max="3" width="17.26953125" style="191" customWidth="1"/>
    <col min="4" max="16384" width="10.7265625" style="191"/>
  </cols>
  <sheetData>
    <row r="1" spans="1:3" ht="57">
      <c r="A1" s="204" t="s">
        <v>0</v>
      </c>
      <c r="B1" s="205" t="s">
        <v>1</v>
      </c>
    </row>
    <row r="2" spans="1:3" ht="31">
      <c r="A2" s="238" t="s">
        <v>2</v>
      </c>
      <c r="B2" s="206" t="s">
        <v>3</v>
      </c>
    </row>
    <row r="3" spans="1:3" ht="31">
      <c r="A3" s="238" t="s">
        <v>4</v>
      </c>
      <c r="B3" s="206" t="s">
        <v>5</v>
      </c>
    </row>
    <row r="4" spans="1:3" ht="46.5">
      <c r="A4" s="238" t="s">
        <v>6</v>
      </c>
      <c r="B4" s="206" t="s">
        <v>7</v>
      </c>
    </row>
    <row r="5" spans="1:3" ht="73.150000000000006" customHeight="1">
      <c r="A5" s="204" t="s">
        <v>0</v>
      </c>
      <c r="B5" s="205" t="s">
        <v>8</v>
      </c>
      <c r="C5" s="193"/>
    </row>
    <row r="6" spans="1:3" ht="31">
      <c r="A6" s="194" t="s">
        <v>9</v>
      </c>
      <c r="B6" s="199" t="s">
        <v>10</v>
      </c>
    </row>
    <row r="7" spans="1:3" ht="31">
      <c r="A7" s="195"/>
      <c r="B7" s="199" t="s">
        <v>11</v>
      </c>
    </row>
    <row r="8" spans="1:3">
      <c r="A8" s="196"/>
      <c r="B8" s="199" t="s">
        <v>12</v>
      </c>
    </row>
    <row r="9" spans="1:3" ht="31">
      <c r="A9" s="196"/>
      <c r="B9" s="199" t="s">
        <v>13</v>
      </c>
    </row>
    <row r="10" spans="1:3">
      <c r="A10" s="197"/>
      <c r="B10" s="199" t="s">
        <v>14</v>
      </c>
    </row>
    <row r="11" spans="1:3" ht="31">
      <c r="A11" s="194" t="s">
        <v>15</v>
      </c>
      <c r="B11" s="199" t="s">
        <v>16</v>
      </c>
    </row>
    <row r="12" spans="1:3">
      <c r="A12" s="197"/>
      <c r="B12" s="199" t="s">
        <v>17</v>
      </c>
    </row>
    <row r="13" spans="1:3" ht="31">
      <c r="A13" s="198" t="s">
        <v>18</v>
      </c>
      <c r="B13" s="199" t="s">
        <v>19</v>
      </c>
    </row>
    <row r="14" spans="1:3" ht="31">
      <c r="A14" s="200" t="s">
        <v>20</v>
      </c>
      <c r="B14" s="199" t="s">
        <v>21</v>
      </c>
    </row>
    <row r="15" spans="1:3" ht="31">
      <c r="A15" s="200" t="s">
        <v>20</v>
      </c>
      <c r="B15" s="199" t="s">
        <v>22</v>
      </c>
    </row>
    <row r="16" spans="1:3" ht="46.5">
      <c r="A16" s="201" t="s">
        <v>20</v>
      </c>
      <c r="B16" s="199" t="s">
        <v>23</v>
      </c>
    </row>
    <row r="17" spans="1:2" ht="31">
      <c r="A17" s="195"/>
      <c r="B17" s="199" t="s">
        <v>24</v>
      </c>
    </row>
    <row r="18" spans="1:2" ht="31">
      <c r="A18" s="202"/>
      <c r="B18" s="199" t="s">
        <v>25</v>
      </c>
    </row>
    <row r="19" spans="1:2" ht="31">
      <c r="A19" s="203" t="s">
        <v>26</v>
      </c>
      <c r="B19" s="199" t="s">
        <v>27</v>
      </c>
    </row>
    <row r="20" spans="1:2" ht="31">
      <c r="A20" s="194" t="s">
        <v>6</v>
      </c>
      <c r="B20" s="199" t="s">
        <v>28</v>
      </c>
    </row>
    <row r="21" spans="1:2" ht="31">
      <c r="A21" s="195"/>
      <c r="B21" s="199" t="s">
        <v>29</v>
      </c>
    </row>
    <row r="22" spans="1:2" ht="31">
      <c r="A22" s="195"/>
      <c r="B22" s="199" t="s">
        <v>30</v>
      </c>
    </row>
    <row r="23" spans="1:2" ht="31">
      <c r="A23" s="202"/>
      <c r="B23" s="199" t="s">
        <v>31</v>
      </c>
    </row>
    <row r="24" spans="1:2">
      <c r="A24" s="194" t="s">
        <v>32</v>
      </c>
      <c r="B24" s="199" t="s">
        <v>33</v>
      </c>
    </row>
    <row r="25" spans="1:2" ht="31">
      <c r="A25" s="202"/>
      <c r="B25" s="199" t="s">
        <v>34</v>
      </c>
    </row>
    <row r="26" spans="1:2">
      <c r="A26" s="200" t="s">
        <v>35</v>
      </c>
      <c r="B26" s="199" t="s">
        <v>36</v>
      </c>
    </row>
    <row r="27" spans="1:2" ht="31">
      <c r="A27" s="194" t="s">
        <v>37</v>
      </c>
      <c r="B27" s="199" t="s">
        <v>38</v>
      </c>
    </row>
    <row r="28" spans="1:2" ht="31">
      <c r="A28" s="197"/>
      <c r="B28" s="199" t="s">
        <v>39</v>
      </c>
    </row>
    <row r="29" spans="1:2" ht="46.5">
      <c r="A29" s="194" t="s">
        <v>40</v>
      </c>
      <c r="B29" s="199" t="s">
        <v>41</v>
      </c>
    </row>
    <row r="30" spans="1:2">
      <c r="A30" s="197"/>
      <c r="B30" s="199" t="s">
        <v>42</v>
      </c>
    </row>
    <row r="31" spans="1:2">
      <c r="A31" s="200" t="s">
        <v>43</v>
      </c>
      <c r="B31" s="199" t="s">
        <v>44</v>
      </c>
    </row>
    <row r="32" spans="1:2">
      <c r="A32" s="200" t="s">
        <v>45</v>
      </c>
      <c r="B32" s="199" t="s">
        <v>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B263-AB06-BE4C-844A-C935DB4F9631}">
  <sheetPr>
    <tabColor theme="8" tint="0.59999389629810485"/>
  </sheetPr>
  <dimension ref="A1:M10"/>
  <sheetViews>
    <sheetView topLeftCell="E1" zoomScale="80" zoomScaleNormal="80" workbookViewId="0">
      <selection activeCell="L5" sqref="L5"/>
    </sheetView>
  </sheetViews>
  <sheetFormatPr baseColWidth="10" defaultColWidth="8.7265625" defaultRowHeight="15.5"/>
  <cols>
    <col min="1" max="1" width="12.453125" style="4" customWidth="1"/>
    <col min="2" max="2" width="12.1796875" style="4" customWidth="1"/>
    <col min="3" max="3" width="13.7265625" style="4" customWidth="1"/>
    <col min="4" max="4" width="14.453125" style="4" customWidth="1"/>
    <col min="5" max="5" width="20.26953125" style="4" customWidth="1"/>
    <col min="6" max="6" width="30" style="4" customWidth="1"/>
    <col min="7" max="10" width="14.453125" style="4" customWidth="1"/>
    <col min="11" max="11" width="16.1796875" style="4" customWidth="1"/>
    <col min="12" max="12" width="19.453125" style="4" customWidth="1"/>
    <col min="13" max="13" width="27.7265625" style="4" customWidth="1"/>
    <col min="14" max="16374" width="9.1796875" style="4" bestFit="1" customWidth="1"/>
    <col min="16375" max="16383" width="8.7265625" style="4" bestFit="1" customWidth="1"/>
    <col min="16384" max="16384" width="8.7265625" style="4"/>
  </cols>
  <sheetData>
    <row r="1" spans="1:13" ht="59.15" customHeight="1">
      <c r="A1" s="311" t="s">
        <v>490</v>
      </c>
      <c r="B1" s="307"/>
      <c r="C1" s="307"/>
      <c r="D1" s="307"/>
      <c r="E1" s="307"/>
      <c r="F1" s="307"/>
      <c r="G1" s="307"/>
      <c r="H1" s="307"/>
      <c r="I1" s="307"/>
      <c r="J1" s="307"/>
      <c r="K1" s="307"/>
      <c r="L1" s="307"/>
      <c r="M1" s="307"/>
    </row>
    <row r="2" spans="1:13" ht="34.9" customHeight="1">
      <c r="A2" s="322" t="s">
        <v>491</v>
      </c>
      <c r="B2" s="323"/>
      <c r="C2" s="323"/>
      <c r="D2" s="323"/>
      <c r="E2" s="323"/>
      <c r="F2" s="323"/>
      <c r="G2" s="323"/>
      <c r="H2" s="323"/>
      <c r="I2" s="323"/>
      <c r="J2" s="323"/>
      <c r="K2" s="323"/>
      <c r="L2" s="346" t="s">
        <v>427</v>
      </c>
      <c r="M2" s="347"/>
    </row>
    <row r="3" spans="1:13" ht="27.75" customHeight="1">
      <c r="A3" s="294" t="s">
        <v>492</v>
      </c>
      <c r="B3" s="295"/>
      <c r="C3" s="295"/>
      <c r="D3" s="295"/>
      <c r="E3" s="295"/>
      <c r="F3" s="295"/>
      <c r="G3" s="295"/>
      <c r="H3" s="295"/>
      <c r="I3" s="295"/>
      <c r="J3" s="295"/>
      <c r="K3" s="295"/>
      <c r="L3" s="296"/>
      <c r="M3" s="333" t="s">
        <v>436</v>
      </c>
    </row>
    <row r="4" spans="1:13" s="5" customFormat="1" ht="46.5">
      <c r="A4" s="3" t="s">
        <v>429</v>
      </c>
      <c r="B4" s="3" t="s">
        <v>430</v>
      </c>
      <c r="C4" s="3" t="s">
        <v>54</v>
      </c>
      <c r="D4" s="3" t="s">
        <v>486</v>
      </c>
      <c r="E4" s="3" t="s">
        <v>487</v>
      </c>
      <c r="F4" s="3" t="s">
        <v>433</v>
      </c>
      <c r="G4" s="3" t="s">
        <v>434</v>
      </c>
      <c r="H4" s="3" t="s">
        <v>156</v>
      </c>
      <c r="I4" s="3" t="s">
        <v>157</v>
      </c>
      <c r="J4" s="3" t="s">
        <v>158</v>
      </c>
      <c r="K4" s="3" t="s">
        <v>435</v>
      </c>
      <c r="L4" s="3" t="s">
        <v>160</v>
      </c>
      <c r="M4" s="334"/>
    </row>
    <row r="5" spans="1:13" ht="77.5">
      <c r="A5" s="2" t="s">
        <v>437</v>
      </c>
      <c r="B5" s="2" t="s">
        <v>438</v>
      </c>
      <c r="C5" s="2" t="s">
        <v>439</v>
      </c>
      <c r="D5" s="1" t="s">
        <v>488</v>
      </c>
      <c r="E5" s="70">
        <v>3406</v>
      </c>
      <c r="F5" s="70">
        <v>10</v>
      </c>
      <c r="G5" s="70" t="s">
        <v>479</v>
      </c>
      <c r="H5" s="70" t="s">
        <v>479</v>
      </c>
      <c r="I5" s="70">
        <v>4</v>
      </c>
      <c r="J5" s="70">
        <v>2089</v>
      </c>
      <c r="K5" s="70">
        <v>9</v>
      </c>
      <c r="L5" s="70" t="s">
        <v>479</v>
      </c>
      <c r="M5" s="272">
        <v>0</v>
      </c>
    </row>
    <row r="6" spans="1:13" ht="20.25" customHeight="1"/>
    <row r="7" spans="1:13" ht="30" customHeight="1">
      <c r="A7" s="311" t="s">
        <v>493</v>
      </c>
      <c r="B7" s="311"/>
      <c r="C7" s="311"/>
      <c r="D7" s="311"/>
      <c r="E7" s="311"/>
      <c r="F7" s="311"/>
      <c r="G7" s="311"/>
      <c r="H7" s="311"/>
      <c r="I7" s="311"/>
      <c r="J7" s="311"/>
      <c r="K7" s="311"/>
      <c r="L7" s="311"/>
    </row>
    <row r="8" spans="1:13" s="5" customFormat="1" ht="50.65" customHeight="1">
      <c r="A8" s="3" t="s">
        <v>429</v>
      </c>
      <c r="B8" s="3" t="s">
        <v>430</v>
      </c>
      <c r="C8" s="3" t="s">
        <v>54</v>
      </c>
      <c r="D8" s="143" t="s">
        <v>486</v>
      </c>
      <c r="E8" s="3" t="s">
        <v>487</v>
      </c>
      <c r="F8" s="3" t="s">
        <v>433</v>
      </c>
      <c r="G8" s="3" t="s">
        <v>434</v>
      </c>
      <c r="H8" s="3" t="s">
        <v>156</v>
      </c>
      <c r="I8" s="3" t="s">
        <v>157</v>
      </c>
      <c r="J8" s="3" t="s">
        <v>158</v>
      </c>
      <c r="K8" s="3" t="s">
        <v>435</v>
      </c>
      <c r="L8" s="3" t="s">
        <v>160</v>
      </c>
    </row>
    <row r="9" spans="1:13" ht="32.65" customHeight="1">
      <c r="A9" s="2" t="s">
        <v>437</v>
      </c>
      <c r="B9" s="2" t="s">
        <v>438</v>
      </c>
      <c r="C9" s="2" t="s">
        <v>446</v>
      </c>
      <c r="D9" s="6" t="s">
        <v>488</v>
      </c>
      <c r="E9" s="144">
        <f t="shared" ref="E9:K9" si="0">E5/$E$5</f>
        <v>1</v>
      </c>
      <c r="F9" s="144">
        <f t="shared" si="0"/>
        <v>2.935995302407516E-3</v>
      </c>
      <c r="G9" s="144" t="e">
        <f t="shared" si="0"/>
        <v>#VALUE!</v>
      </c>
      <c r="H9" s="144" t="e">
        <f t="shared" si="0"/>
        <v>#VALUE!</v>
      </c>
      <c r="I9" s="144">
        <f t="shared" si="0"/>
        <v>1.1743981209630064E-3</v>
      </c>
      <c r="J9" s="144">
        <f>J5/$E$5</f>
        <v>0.61332941867293012</v>
      </c>
      <c r="K9" s="144">
        <f t="shared" si="0"/>
        <v>2.6423957721667646E-3</v>
      </c>
      <c r="L9" s="144" t="e">
        <f>L5/$E$5</f>
        <v>#VALUE!</v>
      </c>
    </row>
    <row r="10" spans="1:13" ht="20.25" customHeight="1"/>
  </sheetData>
  <mergeCells count="6">
    <mergeCell ref="A7:L7"/>
    <mergeCell ref="A1:M1"/>
    <mergeCell ref="A2:K2"/>
    <mergeCell ref="L2:M2"/>
    <mergeCell ref="A3:L3"/>
    <mergeCell ref="M3:M4"/>
  </mergeCells>
  <hyperlinks>
    <hyperlink ref="L2:M2" location="'Rasgos y Ejemplos'!A2:H11" display="Ir a rasgos" xr:uid="{13C3E78C-2DFD-844A-A6DE-4C483AACB86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1B31B-16AA-D64E-B54E-6E4A3605C551}">
  <sheetPr>
    <tabColor theme="9"/>
  </sheetPr>
  <dimension ref="A1:M19"/>
  <sheetViews>
    <sheetView topLeftCell="B2" zoomScale="38" zoomScaleNormal="38" workbookViewId="0">
      <selection activeCell="E16" sqref="E16"/>
    </sheetView>
  </sheetViews>
  <sheetFormatPr baseColWidth="10" defaultColWidth="8.1796875" defaultRowHeight="15.5"/>
  <cols>
    <col min="1" max="1" width="14.26953125" style="24" customWidth="1"/>
    <col min="2" max="2" width="21.26953125" style="24" customWidth="1"/>
    <col min="3" max="3" width="19.26953125" style="24" customWidth="1"/>
    <col min="4" max="4" width="23.26953125" style="24" customWidth="1"/>
    <col min="5" max="5" width="27" style="24" customWidth="1"/>
    <col min="6" max="7" width="19.26953125" style="24" customWidth="1"/>
    <col min="8" max="8" width="27" style="24" customWidth="1"/>
    <col min="9" max="9" width="28.1796875" style="24" customWidth="1"/>
    <col min="10" max="10" width="30" style="24" customWidth="1"/>
    <col min="11" max="11" width="24.1796875" style="24" customWidth="1"/>
    <col min="12" max="12" width="25.7265625" style="24" customWidth="1"/>
    <col min="13" max="13" width="26" style="24" customWidth="1"/>
    <col min="14" max="16370" width="8.453125" style="24" bestFit="1" customWidth="1"/>
    <col min="16371" max="16380" width="8.1796875" style="24" bestFit="1" customWidth="1"/>
    <col min="16381" max="16384" width="8.1796875" style="24"/>
  </cols>
  <sheetData>
    <row r="1" spans="1:13" ht="46.9" customHeight="1">
      <c r="A1" s="354" t="s">
        <v>494</v>
      </c>
      <c r="B1" s="358"/>
      <c r="C1" s="358"/>
      <c r="D1" s="358"/>
      <c r="E1" s="358"/>
      <c r="F1" s="358"/>
      <c r="G1" s="358"/>
      <c r="H1" s="358"/>
      <c r="I1" s="358"/>
      <c r="J1" s="358"/>
      <c r="K1" s="358"/>
      <c r="L1" s="358"/>
      <c r="M1" s="358"/>
    </row>
    <row r="2" spans="1:13" ht="30" customHeight="1" thickBot="1">
      <c r="A2" s="354" t="s">
        <v>495</v>
      </c>
      <c r="B2" s="354"/>
      <c r="C2" s="354"/>
      <c r="D2" s="354"/>
      <c r="E2" s="354"/>
      <c r="F2" s="353"/>
      <c r="G2" s="353"/>
      <c r="H2" s="353"/>
      <c r="I2" s="353"/>
      <c r="J2" s="353"/>
      <c r="K2" s="353"/>
      <c r="L2" s="353"/>
      <c r="M2" s="354"/>
    </row>
    <row r="3" spans="1:13" s="26" customFormat="1" ht="25.15" customHeight="1">
      <c r="A3" s="354" t="s">
        <v>429</v>
      </c>
      <c r="B3" s="354" t="s">
        <v>430</v>
      </c>
      <c r="C3" s="354" t="s">
        <v>54</v>
      </c>
      <c r="D3" s="354" t="s">
        <v>431</v>
      </c>
      <c r="E3" s="356" t="s">
        <v>496</v>
      </c>
      <c r="F3" s="351" t="s">
        <v>434</v>
      </c>
      <c r="G3" s="357"/>
      <c r="H3" s="352"/>
      <c r="I3" s="351" t="s">
        <v>156</v>
      </c>
      <c r="J3" s="352"/>
      <c r="K3" s="351" t="s">
        <v>160</v>
      </c>
      <c r="L3" s="352"/>
      <c r="M3" s="355" t="s">
        <v>436</v>
      </c>
    </row>
    <row r="4" spans="1:13" s="26" customFormat="1" ht="106.9" customHeight="1">
      <c r="A4" s="354"/>
      <c r="B4" s="354"/>
      <c r="C4" s="354"/>
      <c r="D4" s="354"/>
      <c r="E4" s="356"/>
      <c r="F4" s="52" t="s">
        <v>471</v>
      </c>
      <c r="G4" s="23" t="s">
        <v>472</v>
      </c>
      <c r="H4" s="21" t="s">
        <v>473</v>
      </c>
      <c r="I4" s="52" t="s">
        <v>474</v>
      </c>
      <c r="J4" s="21" t="s">
        <v>475</v>
      </c>
      <c r="K4" s="52" t="s">
        <v>476</v>
      </c>
      <c r="L4" s="21" t="s">
        <v>477</v>
      </c>
      <c r="M4" s="355"/>
    </row>
    <row r="5" spans="1:13" s="26" customFormat="1" ht="58.15" customHeight="1">
      <c r="A5" s="66" t="s">
        <v>497</v>
      </c>
      <c r="B5" s="66" t="s">
        <v>438</v>
      </c>
      <c r="C5" s="348" t="s">
        <v>439</v>
      </c>
      <c r="D5" s="66" t="s">
        <v>440</v>
      </c>
      <c r="E5" s="58">
        <v>0</v>
      </c>
      <c r="F5" s="83">
        <v>0</v>
      </c>
      <c r="G5" s="66">
        <v>0</v>
      </c>
      <c r="H5" s="84">
        <v>0</v>
      </c>
      <c r="I5" s="83"/>
      <c r="J5" s="84"/>
      <c r="K5" s="83"/>
      <c r="L5" s="84"/>
      <c r="M5" s="119"/>
    </row>
    <row r="6" spans="1:13" ht="139.15" customHeight="1">
      <c r="A6" s="66" t="s">
        <v>497</v>
      </c>
      <c r="B6" s="66" t="s">
        <v>438</v>
      </c>
      <c r="C6" s="349"/>
      <c r="D6" s="37" t="s">
        <v>441</v>
      </c>
      <c r="E6" s="86">
        <v>12599</v>
      </c>
      <c r="F6" s="87">
        <v>7338</v>
      </c>
      <c r="G6" s="70">
        <v>5261</v>
      </c>
      <c r="H6" s="88">
        <v>0</v>
      </c>
      <c r="I6" s="117">
        <v>128</v>
      </c>
      <c r="J6" s="118">
        <f>E6-I6</f>
        <v>12471</v>
      </c>
      <c r="K6" s="117">
        <v>302</v>
      </c>
      <c r="L6" s="92">
        <f>E6-K6</f>
        <v>12297</v>
      </c>
      <c r="M6" s="120"/>
    </row>
    <row r="7" spans="1:13" ht="55.15" customHeight="1">
      <c r="A7" s="66" t="s">
        <v>497</v>
      </c>
      <c r="B7" s="66" t="s">
        <v>438</v>
      </c>
      <c r="C7" s="349"/>
      <c r="D7" s="37" t="s">
        <v>442</v>
      </c>
      <c r="E7" s="58">
        <v>234</v>
      </c>
      <c r="F7" s="41">
        <v>146</v>
      </c>
      <c r="G7" s="37">
        <v>88</v>
      </c>
      <c r="H7" s="84">
        <v>0</v>
      </c>
      <c r="I7" s="41">
        <v>0</v>
      </c>
      <c r="J7" s="118">
        <f t="shared" ref="J7:J9" si="0">E7-I7</f>
        <v>234</v>
      </c>
      <c r="K7" s="83">
        <v>5</v>
      </c>
      <c r="L7" s="92">
        <f t="shared" ref="L7:L9" si="1">E7-K7</f>
        <v>229</v>
      </c>
      <c r="M7" s="34"/>
    </row>
    <row r="8" spans="1:13" ht="39" customHeight="1">
      <c r="A8" s="66" t="s">
        <v>497</v>
      </c>
      <c r="B8" s="66" t="s">
        <v>438</v>
      </c>
      <c r="C8" s="349"/>
      <c r="D8" s="37" t="s">
        <v>443</v>
      </c>
      <c r="E8" s="58">
        <v>811</v>
      </c>
      <c r="F8" s="41">
        <v>416</v>
      </c>
      <c r="G8" s="37">
        <v>395</v>
      </c>
      <c r="H8" s="92">
        <v>0</v>
      </c>
      <c r="I8" s="41">
        <v>2</v>
      </c>
      <c r="J8" s="118">
        <f t="shared" si="0"/>
        <v>809</v>
      </c>
      <c r="K8" s="41">
        <v>21</v>
      </c>
      <c r="L8" s="92">
        <f t="shared" si="1"/>
        <v>790</v>
      </c>
      <c r="M8" s="34"/>
    </row>
    <row r="9" spans="1:13" ht="39" customHeight="1" thickBot="1">
      <c r="A9" s="66" t="s">
        <v>497</v>
      </c>
      <c r="B9" s="66" t="s">
        <v>438</v>
      </c>
      <c r="C9" s="350"/>
      <c r="D9" s="37" t="s">
        <v>444</v>
      </c>
      <c r="E9" s="58">
        <v>443</v>
      </c>
      <c r="F9" s="93">
        <v>222</v>
      </c>
      <c r="G9" s="94">
        <v>221</v>
      </c>
      <c r="H9" s="95">
        <v>0</v>
      </c>
      <c r="I9" s="93">
        <v>1</v>
      </c>
      <c r="J9" s="118">
        <f t="shared" si="0"/>
        <v>442</v>
      </c>
      <c r="K9" s="93">
        <v>11</v>
      </c>
      <c r="L9" s="92">
        <f t="shared" si="1"/>
        <v>432</v>
      </c>
      <c r="M9" s="35"/>
    </row>
    <row r="10" spans="1:13" ht="20.25" customHeight="1"/>
    <row r="11" spans="1:13" ht="30" customHeight="1" thickBot="1">
      <c r="A11" s="353" t="s">
        <v>498</v>
      </c>
      <c r="B11" s="353"/>
      <c r="C11" s="353"/>
      <c r="D11" s="354"/>
      <c r="E11" s="354"/>
      <c r="F11" s="353"/>
      <c r="G11" s="353"/>
      <c r="H11" s="353"/>
      <c r="I11" s="353"/>
      <c r="J11" s="353"/>
      <c r="K11" s="353"/>
      <c r="L11" s="353"/>
    </row>
    <row r="12" spans="1:13" s="26" customFormat="1" ht="24.75" customHeight="1">
      <c r="A12" s="354" t="s">
        <v>429</v>
      </c>
      <c r="B12" s="354" t="s">
        <v>430</v>
      </c>
      <c r="C12" s="354" t="s">
        <v>54</v>
      </c>
      <c r="D12" s="355" t="s">
        <v>431</v>
      </c>
      <c r="E12" s="356" t="s">
        <v>496</v>
      </c>
      <c r="F12" s="351" t="s">
        <v>434</v>
      </c>
      <c r="G12" s="357"/>
      <c r="H12" s="352"/>
      <c r="I12" s="351" t="s">
        <v>156</v>
      </c>
      <c r="J12" s="352"/>
      <c r="K12" s="351" t="s">
        <v>160</v>
      </c>
      <c r="L12" s="352"/>
    </row>
    <row r="13" spans="1:13" s="26" customFormat="1" ht="124.15" customHeight="1">
      <c r="A13" s="354"/>
      <c r="B13" s="354"/>
      <c r="C13" s="354"/>
      <c r="D13" s="354"/>
      <c r="E13" s="356"/>
      <c r="F13" s="52" t="s">
        <v>471</v>
      </c>
      <c r="G13" s="23" t="s">
        <v>472</v>
      </c>
      <c r="H13" s="21" t="s">
        <v>473</v>
      </c>
      <c r="I13" s="52" t="s">
        <v>481</v>
      </c>
      <c r="J13" s="21" t="s">
        <v>482</v>
      </c>
      <c r="K13" s="52" t="s">
        <v>476</v>
      </c>
      <c r="L13" s="21" t="s">
        <v>477</v>
      </c>
    </row>
    <row r="14" spans="1:13" s="26" customFormat="1" ht="39" customHeight="1">
      <c r="A14" s="66"/>
      <c r="B14" s="66"/>
      <c r="C14" s="348" t="s">
        <v>446</v>
      </c>
      <c r="D14" s="66" t="s">
        <v>440</v>
      </c>
      <c r="E14" s="136"/>
      <c r="F14" s="137"/>
      <c r="G14" s="74"/>
      <c r="H14" s="138"/>
      <c r="I14" s="137"/>
      <c r="J14" s="138"/>
      <c r="K14" s="137"/>
      <c r="L14" s="138"/>
    </row>
    <row r="15" spans="1:13" ht="39" customHeight="1">
      <c r="A15" s="66"/>
      <c r="B15" s="66"/>
      <c r="C15" s="349"/>
      <c r="D15" s="53" t="s">
        <v>441</v>
      </c>
      <c r="E15" s="136">
        <f>E6/E6</f>
        <v>1</v>
      </c>
      <c r="F15" s="137">
        <f>F6/$E$6</f>
        <v>0.58242717676006028</v>
      </c>
      <c r="G15" s="74">
        <f>G6/$E$6</f>
        <v>0.41757282323993966</v>
      </c>
      <c r="H15" s="138">
        <f t="shared" ref="H14:J15" si="2">H6/$E6</f>
        <v>0</v>
      </c>
      <c r="I15" s="137">
        <f t="shared" si="2"/>
        <v>1.0159536471148504E-2</v>
      </c>
      <c r="J15" s="138">
        <f t="shared" si="2"/>
        <v>0.98984046352885147</v>
      </c>
      <c r="K15" s="137">
        <f>K6/$E6</f>
        <v>2.3970156361616E-2</v>
      </c>
      <c r="L15" s="138">
        <f>L6/$E6</f>
        <v>0.97602984363838396</v>
      </c>
    </row>
    <row r="16" spans="1:13" ht="39" customHeight="1">
      <c r="A16" s="66"/>
      <c r="B16" s="66"/>
      <c r="C16" s="349"/>
      <c r="D16" s="37" t="s">
        <v>442</v>
      </c>
      <c r="E16" s="136">
        <f t="shared" ref="E15:J16" si="3">E7/$E$7</f>
        <v>1</v>
      </c>
      <c r="F16" s="137">
        <f t="shared" si="3"/>
        <v>0.62393162393162394</v>
      </c>
      <c r="G16" s="74">
        <f t="shared" si="3"/>
        <v>0.37606837606837606</v>
      </c>
      <c r="H16" s="138">
        <f>H7/$E7</f>
        <v>0</v>
      </c>
      <c r="I16" s="137">
        <f t="shared" si="3"/>
        <v>0</v>
      </c>
      <c r="J16" s="138">
        <f t="shared" si="3"/>
        <v>1</v>
      </c>
      <c r="K16" s="137">
        <f>K7/$E7</f>
        <v>2.1367521367521368E-2</v>
      </c>
      <c r="L16" s="138">
        <f>L7/$E7</f>
        <v>0.9786324786324786</v>
      </c>
    </row>
    <row r="17" spans="1:12" ht="39" customHeight="1">
      <c r="A17" s="66"/>
      <c r="B17" s="66"/>
      <c r="C17" s="349"/>
      <c r="D17" s="37" t="s">
        <v>443</v>
      </c>
      <c r="E17" s="136">
        <f t="shared" ref="E17:L17" si="4">E8/$E$8</f>
        <v>1</v>
      </c>
      <c r="F17" s="137">
        <f t="shared" si="4"/>
        <v>0.51294697903822439</v>
      </c>
      <c r="G17" s="74">
        <f t="shared" si="4"/>
        <v>0.48705302096177561</v>
      </c>
      <c r="H17" s="138">
        <f t="shared" si="4"/>
        <v>0</v>
      </c>
      <c r="I17" s="137">
        <f t="shared" si="4"/>
        <v>2.4660912453760789E-3</v>
      </c>
      <c r="J17" s="138">
        <f t="shared" si="4"/>
        <v>0.99753390875462389</v>
      </c>
      <c r="K17" s="137">
        <f t="shared" si="4"/>
        <v>2.5893958076448828E-2</v>
      </c>
      <c r="L17" s="138">
        <f t="shared" si="4"/>
        <v>0.97410604192355121</v>
      </c>
    </row>
    <row r="18" spans="1:12" ht="39" customHeight="1" thickBot="1">
      <c r="A18" s="66"/>
      <c r="B18" s="66"/>
      <c r="C18" s="350"/>
      <c r="D18" s="73" t="s">
        <v>444</v>
      </c>
      <c r="E18" s="136">
        <f t="shared" ref="E18:L18" si="5">E9/$E$9</f>
        <v>1</v>
      </c>
      <c r="F18" s="139">
        <f t="shared" si="5"/>
        <v>0.50112866817155755</v>
      </c>
      <c r="G18" s="140">
        <f t="shared" si="5"/>
        <v>0.49887133182844245</v>
      </c>
      <c r="H18" s="141">
        <f t="shared" si="5"/>
        <v>0</v>
      </c>
      <c r="I18" s="139">
        <f t="shared" si="5"/>
        <v>2.257336343115124E-3</v>
      </c>
      <c r="J18" s="141">
        <f t="shared" si="5"/>
        <v>0.99774266365688491</v>
      </c>
      <c r="K18" s="139">
        <f>K9/$E$9</f>
        <v>2.4830699774266364E-2</v>
      </c>
      <c r="L18" s="141">
        <f t="shared" si="5"/>
        <v>0.97516930022573367</v>
      </c>
    </row>
    <row r="19" spans="1:12" ht="20.25" customHeight="1"/>
  </sheetData>
  <mergeCells count="22">
    <mergeCell ref="A1:M1"/>
    <mergeCell ref="A2:M2"/>
    <mergeCell ref="A3:A4"/>
    <mergeCell ref="B3:B4"/>
    <mergeCell ref="C3:C4"/>
    <mergeCell ref="D3:D4"/>
    <mergeCell ref="E3:E4"/>
    <mergeCell ref="F3:H3"/>
    <mergeCell ref="I3:J3"/>
    <mergeCell ref="M3:M4"/>
    <mergeCell ref="C14:C18"/>
    <mergeCell ref="K3:L3"/>
    <mergeCell ref="C5:C9"/>
    <mergeCell ref="A11:L11"/>
    <mergeCell ref="A12:A13"/>
    <mergeCell ref="B12:B13"/>
    <mergeCell ref="C12:C13"/>
    <mergeCell ref="D12:D13"/>
    <mergeCell ref="E12:E13"/>
    <mergeCell ref="F12:H12"/>
    <mergeCell ref="I12:J12"/>
    <mergeCell ref="K12:L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0CA4F-67D2-7541-A2C7-4380DD466D60}">
  <sheetPr>
    <tabColor theme="9"/>
  </sheetPr>
  <dimension ref="A1:LQ71"/>
  <sheetViews>
    <sheetView topLeftCell="B25" zoomScale="98" zoomScaleNormal="98" workbookViewId="0">
      <selection activeCell="F31" sqref="F31:J31"/>
    </sheetView>
  </sheetViews>
  <sheetFormatPr baseColWidth="10" defaultColWidth="8.453125" defaultRowHeight="15.5"/>
  <cols>
    <col min="1" max="1" width="18" style="24" customWidth="1"/>
    <col min="2" max="2" width="18.7265625" style="24" customWidth="1"/>
    <col min="3" max="3" width="21.1796875" style="24" customWidth="1"/>
    <col min="4" max="4" width="23.7265625" style="24" customWidth="1"/>
    <col min="5" max="5" width="21.7265625" style="24" customWidth="1"/>
    <col min="6" max="6" width="28" style="24" customWidth="1"/>
    <col min="7" max="7" width="29" style="24" customWidth="1"/>
    <col min="8" max="8" width="26" style="24" customWidth="1"/>
    <col min="9" max="20" width="31.7265625" style="24" customWidth="1"/>
    <col min="21" max="21" width="26.26953125" style="24" customWidth="1"/>
    <col min="22" max="22" width="16.7265625" style="24" customWidth="1"/>
    <col min="23" max="23" width="22.7265625" style="24" customWidth="1"/>
    <col min="24" max="24" width="27" style="24" customWidth="1"/>
    <col min="25" max="25" width="18" style="24" customWidth="1"/>
    <col min="26" max="26" width="22.7265625" style="24" customWidth="1"/>
    <col min="27" max="27" width="25.26953125" style="24" customWidth="1"/>
    <col min="28" max="28" width="24.26953125" style="24" customWidth="1"/>
    <col min="29" max="29" width="8.453125" style="24" bestFit="1" customWidth="1"/>
    <col min="30" max="16384" width="8.453125" style="24"/>
  </cols>
  <sheetData>
    <row r="1" spans="1:329" ht="60" customHeight="1">
      <c r="A1" s="354" t="s">
        <v>499</v>
      </c>
      <c r="B1" s="354"/>
      <c r="C1" s="354"/>
      <c r="D1" s="354"/>
      <c r="E1" s="354"/>
      <c r="F1" s="354"/>
      <c r="G1" s="354"/>
      <c r="H1" s="354"/>
      <c r="I1" s="354"/>
      <c r="J1" s="354"/>
      <c r="K1" s="354"/>
      <c r="L1" s="354"/>
      <c r="M1" s="354"/>
      <c r="N1" s="39"/>
      <c r="O1" s="39"/>
      <c r="P1" s="39"/>
      <c r="Q1" s="39"/>
      <c r="R1" s="39"/>
      <c r="S1" s="39"/>
      <c r="T1" s="39"/>
      <c r="U1" s="39"/>
      <c r="V1" s="39"/>
      <c r="W1" s="39"/>
      <c r="X1" s="39"/>
      <c r="Y1" s="39"/>
      <c r="Z1" s="39"/>
      <c r="AA1" s="39"/>
      <c r="AB1" s="39"/>
    </row>
    <row r="2" spans="1:329" ht="31.15" customHeight="1">
      <c r="A2" s="354" t="s">
        <v>500</v>
      </c>
      <c r="B2" s="354"/>
      <c r="C2" s="354"/>
      <c r="D2" s="354"/>
      <c r="E2" s="354"/>
      <c r="F2" s="354"/>
      <c r="G2" s="354"/>
      <c r="H2" s="354"/>
      <c r="I2" s="354"/>
      <c r="J2" s="354"/>
      <c r="K2" s="354"/>
      <c r="L2" s="354"/>
      <c r="M2" s="354"/>
      <c r="N2" s="39"/>
      <c r="O2" s="39"/>
      <c r="P2" s="39"/>
      <c r="Q2" s="39"/>
      <c r="R2" s="39"/>
      <c r="S2" s="39"/>
      <c r="T2" s="39"/>
      <c r="U2" s="39"/>
      <c r="V2" s="39"/>
      <c r="W2" s="39"/>
      <c r="X2" s="39"/>
      <c r="Y2" s="39"/>
      <c r="Z2" s="39"/>
      <c r="AA2" s="39"/>
      <c r="AB2" s="26"/>
      <c r="AC2" s="26"/>
      <c r="AD2" s="26"/>
      <c r="AE2" s="26"/>
      <c r="AF2" s="26"/>
      <c r="AG2" s="26"/>
      <c r="AH2" s="26"/>
      <c r="AI2" s="26"/>
      <c r="AJ2" s="26"/>
      <c r="AK2" s="26"/>
      <c r="AL2" s="26"/>
      <c r="AM2" s="26"/>
      <c r="AN2" s="26"/>
      <c r="AO2" s="26"/>
      <c r="AP2" s="26"/>
      <c r="AQ2" s="26"/>
      <c r="AR2" s="26"/>
      <c r="AS2" s="26"/>
      <c r="AT2" s="26"/>
      <c r="AU2" s="26"/>
      <c r="AV2" s="26"/>
      <c r="AW2" s="26"/>
      <c r="AX2" s="26"/>
    </row>
    <row r="3" spans="1:329" s="25" customFormat="1" ht="75" customHeight="1">
      <c r="A3" s="22" t="s">
        <v>429</v>
      </c>
      <c r="B3" s="22" t="s">
        <v>430</v>
      </c>
      <c r="C3" s="22" t="s">
        <v>501</v>
      </c>
      <c r="D3" s="22" t="s">
        <v>431</v>
      </c>
      <c r="E3" s="22" t="s">
        <v>502</v>
      </c>
      <c r="F3" s="22" t="s">
        <v>503</v>
      </c>
      <c r="G3" s="22" t="s">
        <v>504</v>
      </c>
      <c r="H3" s="22" t="s">
        <v>505</v>
      </c>
      <c r="I3" s="22" t="s">
        <v>506</v>
      </c>
      <c r="J3" s="22" t="s">
        <v>507</v>
      </c>
      <c r="K3" s="22" t="s">
        <v>508</v>
      </c>
      <c r="L3" s="22" t="s">
        <v>509</v>
      </c>
      <c r="M3" s="22" t="s">
        <v>436</v>
      </c>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row>
    <row r="4" spans="1:329" s="25" customFormat="1" ht="37.15" customHeight="1">
      <c r="A4" s="66" t="s">
        <v>497</v>
      </c>
      <c r="B4" s="66" t="s">
        <v>438</v>
      </c>
      <c r="C4" s="27"/>
      <c r="D4" s="66" t="s">
        <v>440</v>
      </c>
      <c r="E4" s="37">
        <v>0</v>
      </c>
      <c r="F4" s="66">
        <v>0</v>
      </c>
      <c r="G4" s="37">
        <v>0</v>
      </c>
      <c r="H4" s="66">
        <v>0</v>
      </c>
      <c r="I4" s="37">
        <v>0</v>
      </c>
      <c r="J4" s="66">
        <v>0</v>
      </c>
      <c r="K4" s="66">
        <v>0</v>
      </c>
      <c r="L4" s="66">
        <v>0</v>
      </c>
      <c r="M4" s="54"/>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row>
    <row r="5" spans="1:329" s="29" customFormat="1" ht="79.150000000000006" customHeight="1">
      <c r="A5" s="66" t="s">
        <v>497</v>
      </c>
      <c r="B5" s="66" t="s">
        <v>438</v>
      </c>
      <c r="C5" s="28">
        <v>43678</v>
      </c>
      <c r="D5" s="37" t="s">
        <v>441</v>
      </c>
      <c r="E5" s="2">
        <v>12599</v>
      </c>
      <c r="F5" s="2">
        <v>3479</v>
      </c>
      <c r="G5" s="2">
        <v>2397</v>
      </c>
      <c r="H5" s="66">
        <v>1549</v>
      </c>
      <c r="I5" s="37">
        <v>847</v>
      </c>
      <c r="J5" s="66">
        <v>985</v>
      </c>
      <c r="K5" s="66">
        <v>893</v>
      </c>
      <c r="L5" s="66">
        <v>703</v>
      </c>
      <c r="M5" s="37"/>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row>
    <row r="6" spans="1:329" s="29" customFormat="1" ht="37.15" customHeight="1">
      <c r="A6" s="66" t="s">
        <v>497</v>
      </c>
      <c r="B6" s="66" t="s">
        <v>438</v>
      </c>
      <c r="C6" s="28">
        <v>44044</v>
      </c>
      <c r="D6" s="37" t="s">
        <v>442</v>
      </c>
      <c r="E6" s="37">
        <v>234</v>
      </c>
      <c r="F6" s="66">
        <v>100</v>
      </c>
      <c r="G6" s="58">
        <v>77</v>
      </c>
      <c r="H6" s="37">
        <v>41</v>
      </c>
      <c r="I6" s="37">
        <v>36</v>
      </c>
      <c r="J6" s="37">
        <v>17</v>
      </c>
      <c r="K6" s="37">
        <v>41</v>
      </c>
      <c r="L6" s="66">
        <v>3</v>
      </c>
      <c r="M6" s="37"/>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c r="IV6" s="24"/>
      <c r="IW6" s="24"/>
      <c r="IX6" s="24"/>
      <c r="IY6" s="24"/>
      <c r="IZ6" s="24"/>
      <c r="JA6" s="24"/>
      <c r="JB6" s="24"/>
      <c r="JC6" s="24"/>
      <c r="JD6" s="24"/>
      <c r="JE6" s="24"/>
      <c r="JF6" s="24"/>
      <c r="JG6" s="24"/>
      <c r="JH6" s="24"/>
      <c r="JI6" s="24"/>
      <c r="JJ6" s="24"/>
      <c r="JK6" s="24"/>
      <c r="JL6" s="24"/>
      <c r="JM6" s="24"/>
      <c r="JN6" s="24"/>
      <c r="JO6" s="24"/>
      <c r="JP6" s="24"/>
      <c r="JQ6" s="24"/>
      <c r="JR6" s="24"/>
      <c r="JS6" s="24"/>
      <c r="JT6" s="24"/>
      <c r="JU6" s="24"/>
      <c r="JV6" s="24"/>
      <c r="JW6" s="24"/>
      <c r="JX6" s="24"/>
      <c r="JY6" s="24"/>
      <c r="JZ6" s="24"/>
      <c r="KA6" s="24"/>
      <c r="KB6" s="24"/>
      <c r="KC6" s="24"/>
      <c r="KD6" s="24"/>
      <c r="KE6" s="24"/>
      <c r="KF6" s="24"/>
      <c r="KG6" s="24"/>
      <c r="KH6" s="24"/>
      <c r="KI6" s="24"/>
      <c r="KJ6" s="24"/>
      <c r="KK6" s="24"/>
      <c r="KL6" s="24"/>
      <c r="KM6" s="24"/>
      <c r="KN6" s="24"/>
      <c r="KO6" s="24"/>
      <c r="KP6" s="24"/>
      <c r="KQ6" s="24"/>
      <c r="KR6" s="24"/>
      <c r="KS6" s="24"/>
      <c r="KT6" s="24"/>
      <c r="KU6" s="24"/>
      <c r="KV6" s="24"/>
      <c r="KW6" s="24"/>
      <c r="KX6" s="24"/>
      <c r="KY6" s="24"/>
      <c r="KZ6" s="24"/>
      <c r="LA6" s="24"/>
      <c r="LB6" s="24"/>
      <c r="LC6" s="24"/>
      <c r="LD6" s="24"/>
      <c r="LE6" s="24"/>
      <c r="LF6" s="24"/>
      <c r="LG6" s="24"/>
      <c r="LH6" s="24"/>
      <c r="LI6" s="24"/>
      <c r="LJ6" s="24"/>
      <c r="LK6" s="24"/>
      <c r="LL6" s="24"/>
      <c r="LM6" s="24"/>
      <c r="LN6" s="24"/>
      <c r="LO6" s="24"/>
      <c r="LP6" s="24"/>
      <c r="LQ6" s="24"/>
    </row>
    <row r="7" spans="1:329" s="29" customFormat="1" ht="37.15" customHeight="1">
      <c r="A7" s="66" t="s">
        <v>497</v>
      </c>
      <c r="B7" s="66" t="s">
        <v>438</v>
      </c>
      <c r="C7" s="28">
        <v>44044</v>
      </c>
      <c r="D7" s="37" t="s">
        <v>443</v>
      </c>
      <c r="E7" s="37">
        <v>811</v>
      </c>
      <c r="F7" s="66">
        <v>216</v>
      </c>
      <c r="G7" s="58">
        <v>113</v>
      </c>
      <c r="H7" s="37">
        <v>44</v>
      </c>
      <c r="I7" s="37">
        <v>69</v>
      </c>
      <c r="J7" s="37">
        <v>22</v>
      </c>
      <c r="K7" s="37">
        <v>42</v>
      </c>
      <c r="L7" s="37">
        <v>9</v>
      </c>
      <c r="M7" s="37"/>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c r="JY7" s="24"/>
      <c r="JZ7" s="24"/>
      <c r="KA7" s="24"/>
      <c r="KB7" s="24"/>
      <c r="KC7" s="24"/>
      <c r="KD7" s="24"/>
      <c r="KE7" s="24"/>
      <c r="KF7" s="24"/>
      <c r="KG7" s="24"/>
      <c r="KH7" s="24"/>
      <c r="KI7" s="24"/>
      <c r="KJ7" s="24"/>
      <c r="KK7" s="24"/>
      <c r="KL7" s="24"/>
      <c r="KM7" s="24"/>
      <c r="KN7" s="24"/>
      <c r="KO7" s="24"/>
      <c r="KP7" s="24"/>
      <c r="KQ7" s="24"/>
      <c r="KR7" s="24"/>
      <c r="KS7" s="24"/>
      <c r="KT7" s="24"/>
      <c r="KU7" s="24"/>
      <c r="KV7" s="24"/>
      <c r="KW7" s="24"/>
      <c r="KX7" s="24"/>
      <c r="KY7" s="24"/>
      <c r="KZ7" s="24"/>
      <c r="LA7" s="24"/>
      <c r="LB7" s="24"/>
      <c r="LC7" s="24"/>
      <c r="LD7" s="24"/>
      <c r="LE7" s="24"/>
      <c r="LF7" s="24"/>
      <c r="LG7" s="24"/>
      <c r="LH7" s="24"/>
      <c r="LI7" s="24"/>
      <c r="LJ7" s="24"/>
      <c r="LK7" s="24"/>
      <c r="LL7" s="24"/>
      <c r="LM7" s="24"/>
      <c r="LN7" s="24"/>
      <c r="LO7" s="24"/>
      <c r="LP7" s="24"/>
      <c r="LQ7" s="24"/>
    </row>
    <row r="8" spans="1:329" s="29" customFormat="1" ht="37.15" customHeight="1">
      <c r="A8" s="66" t="s">
        <v>497</v>
      </c>
      <c r="B8" s="66" t="s">
        <v>438</v>
      </c>
      <c r="C8" s="28">
        <v>44044</v>
      </c>
      <c r="D8" s="37" t="s">
        <v>444</v>
      </c>
      <c r="E8" s="37">
        <v>443</v>
      </c>
      <c r="F8" s="66">
        <v>167</v>
      </c>
      <c r="G8" s="58">
        <v>144</v>
      </c>
      <c r="H8" s="37">
        <v>76</v>
      </c>
      <c r="I8" s="37">
        <v>68</v>
      </c>
      <c r="J8" s="37">
        <v>38</v>
      </c>
      <c r="K8" s="37">
        <v>63</v>
      </c>
      <c r="L8" s="37">
        <v>24</v>
      </c>
      <c r="M8" s="35"/>
      <c r="N8" s="26"/>
      <c r="O8" s="26"/>
      <c r="P8" s="26"/>
      <c r="Q8" s="26"/>
      <c r="R8" s="26"/>
      <c r="S8" s="26"/>
      <c r="T8" s="26"/>
      <c r="U8" s="26"/>
      <c r="V8" s="26"/>
      <c r="W8" s="26"/>
      <c r="X8" s="26"/>
      <c r="Y8" s="26"/>
      <c r="Z8" s="26"/>
      <c r="AA8" s="26"/>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row>
    <row r="9" spans="1:329" ht="25.15" customHeight="1"/>
    <row r="10" spans="1:329" ht="52.9" customHeight="1">
      <c r="A10" s="356" t="s">
        <v>499</v>
      </c>
      <c r="B10" s="374"/>
      <c r="C10" s="374"/>
      <c r="D10" s="374"/>
      <c r="E10" s="374"/>
      <c r="F10" s="374"/>
      <c r="G10" s="374"/>
      <c r="H10" s="374"/>
      <c r="I10" s="374"/>
      <c r="J10" s="374"/>
      <c r="K10" s="374"/>
      <c r="L10" s="355"/>
      <c r="AB10" s="26"/>
      <c r="AC10" s="26"/>
      <c r="AD10" s="26"/>
      <c r="AE10" s="26"/>
      <c r="AF10" s="26"/>
      <c r="AG10" s="26"/>
      <c r="AH10" s="26"/>
      <c r="AI10" s="26"/>
      <c r="AJ10" s="26"/>
      <c r="AK10" s="26"/>
      <c r="AL10" s="26"/>
      <c r="AM10" s="26"/>
      <c r="AN10" s="26"/>
      <c r="AO10" s="26"/>
      <c r="AP10" s="26"/>
      <c r="AQ10" s="26"/>
      <c r="AR10" s="26"/>
      <c r="AS10" s="26"/>
      <c r="AT10" s="26"/>
      <c r="AU10" s="26"/>
      <c r="AV10" s="26"/>
      <c r="AW10" s="26"/>
      <c r="AX10" s="26"/>
    </row>
    <row r="11" spans="1:329" ht="25.15" customHeight="1">
      <c r="A11" s="356" t="s">
        <v>510</v>
      </c>
      <c r="B11" s="374"/>
      <c r="C11" s="374"/>
      <c r="D11" s="374"/>
      <c r="E11" s="374"/>
      <c r="F11" s="374"/>
      <c r="G11" s="374"/>
      <c r="H11" s="374"/>
      <c r="I11" s="374"/>
      <c r="J11" s="374"/>
      <c r="K11" s="374"/>
      <c r="L11" s="355"/>
      <c r="AB11" s="26"/>
      <c r="AC11" s="26"/>
      <c r="AD11" s="26"/>
      <c r="AE11" s="26"/>
      <c r="AF11" s="26"/>
      <c r="AG11" s="26"/>
      <c r="AH11" s="26"/>
      <c r="AI11" s="26"/>
      <c r="AJ11" s="26"/>
      <c r="AK11" s="26"/>
      <c r="AL11" s="26"/>
      <c r="AM11" s="26"/>
      <c r="AN11" s="26"/>
      <c r="AO11" s="26"/>
      <c r="AP11" s="26"/>
      <c r="AQ11" s="26"/>
      <c r="AR11" s="26"/>
      <c r="AS11" s="26"/>
      <c r="AT11" s="26"/>
      <c r="AU11" s="26"/>
      <c r="AV11" s="26"/>
      <c r="AW11" s="26"/>
      <c r="AX11" s="26"/>
    </row>
    <row r="12" spans="1:329" ht="93" customHeight="1">
      <c r="A12" s="22" t="s">
        <v>429</v>
      </c>
      <c r="B12" s="22" t="s">
        <v>430</v>
      </c>
      <c r="C12" s="22" t="s">
        <v>501</v>
      </c>
      <c r="D12" s="22" t="s">
        <v>431</v>
      </c>
      <c r="E12" s="22" t="s">
        <v>502</v>
      </c>
      <c r="F12" s="22" t="s">
        <v>503</v>
      </c>
      <c r="G12" s="22" t="s">
        <v>504</v>
      </c>
      <c r="H12" s="22" t="s">
        <v>505</v>
      </c>
      <c r="I12" s="22" t="s">
        <v>506</v>
      </c>
      <c r="J12" s="22" t="s">
        <v>507</v>
      </c>
      <c r="K12" s="22" t="s">
        <v>508</v>
      </c>
      <c r="L12" s="22" t="s">
        <v>509</v>
      </c>
      <c r="AB12" s="26"/>
      <c r="AC12" s="26"/>
      <c r="AD12" s="26"/>
      <c r="AE12" s="26"/>
      <c r="AF12" s="26"/>
      <c r="AG12" s="26"/>
      <c r="AH12" s="26"/>
      <c r="AI12" s="26"/>
      <c r="AJ12" s="26"/>
      <c r="AK12" s="26"/>
      <c r="AL12" s="26"/>
      <c r="AM12" s="26"/>
      <c r="AN12" s="26"/>
      <c r="AO12" s="26"/>
      <c r="AP12" s="26"/>
      <c r="AQ12" s="26"/>
      <c r="AR12" s="26"/>
      <c r="AS12" s="26"/>
      <c r="AT12" s="26"/>
      <c r="AU12" s="26"/>
      <c r="AV12" s="26"/>
      <c r="AW12" s="26"/>
      <c r="AX12" s="26"/>
    </row>
    <row r="13" spans="1:329" ht="37.15" customHeight="1">
      <c r="A13" s="66" t="s">
        <v>497</v>
      </c>
      <c r="B13" s="66" t="s">
        <v>438</v>
      </c>
      <c r="C13" s="27"/>
      <c r="D13" s="66" t="s">
        <v>440</v>
      </c>
      <c r="E13" s="76"/>
      <c r="F13" s="76"/>
      <c r="G13" s="77"/>
      <c r="H13" s="77"/>
      <c r="I13" s="77"/>
      <c r="J13" s="77"/>
      <c r="K13" s="77"/>
      <c r="L13" s="77"/>
      <c r="AC13" s="26"/>
    </row>
    <row r="14" spans="1:329" ht="37.15" customHeight="1">
      <c r="A14" s="66" t="s">
        <v>497</v>
      </c>
      <c r="B14" s="66" t="s">
        <v>438</v>
      </c>
      <c r="C14" s="28">
        <v>43678</v>
      </c>
      <c r="D14" s="37" t="s">
        <v>441</v>
      </c>
      <c r="E14" s="76">
        <f t="shared" ref="E14:E17" si="0">E5/E5</f>
        <v>1</v>
      </c>
      <c r="F14" s="76"/>
      <c r="G14" s="77">
        <f t="shared" ref="G14:G16" si="1">G5/F5</f>
        <v>0.68899108939350384</v>
      </c>
      <c r="H14" s="77">
        <f>H5/$G$5</f>
        <v>0.64622444722569883</v>
      </c>
      <c r="I14" s="77">
        <f>I5/$G$5</f>
        <v>0.35335836462244474</v>
      </c>
      <c r="J14" s="77">
        <f t="shared" ref="J14:J16" si="2">J5/E5</f>
        <v>7.8180808000634969E-2</v>
      </c>
      <c r="K14" s="77">
        <f>K5/$G$5</f>
        <v>0.37254901960784315</v>
      </c>
      <c r="L14" s="77">
        <f>L5/$G$5</f>
        <v>0.29328327075511057</v>
      </c>
      <c r="AC14" s="26"/>
    </row>
    <row r="15" spans="1:329" ht="37.15" customHeight="1">
      <c r="A15" s="66" t="s">
        <v>497</v>
      </c>
      <c r="B15" s="66" t="s">
        <v>438</v>
      </c>
      <c r="C15" s="28">
        <v>44044</v>
      </c>
      <c r="D15" s="37" t="s">
        <v>442</v>
      </c>
      <c r="E15" s="76">
        <f t="shared" si="0"/>
        <v>1</v>
      </c>
      <c r="F15" s="76"/>
      <c r="G15" s="77">
        <f>G6/F6</f>
        <v>0.77</v>
      </c>
      <c r="H15" s="77">
        <f>H6/$G$6</f>
        <v>0.53246753246753242</v>
      </c>
      <c r="I15" s="77">
        <f>I6/$G$6</f>
        <v>0.46753246753246752</v>
      </c>
      <c r="J15" s="77">
        <f>J6/E6</f>
        <v>7.2649572649572655E-2</v>
      </c>
      <c r="K15" s="77">
        <f>K6/$G$6</f>
        <v>0.53246753246753242</v>
      </c>
      <c r="L15" s="77">
        <f>L6/$G$6</f>
        <v>3.896103896103896E-2</v>
      </c>
      <c r="AC15" s="26"/>
    </row>
    <row r="16" spans="1:329" ht="37.15" customHeight="1">
      <c r="A16" s="66" t="s">
        <v>497</v>
      </c>
      <c r="B16" s="66" t="s">
        <v>438</v>
      </c>
      <c r="C16" s="28">
        <v>44044</v>
      </c>
      <c r="D16" s="37" t="s">
        <v>443</v>
      </c>
      <c r="E16" s="76">
        <f t="shared" si="0"/>
        <v>1</v>
      </c>
      <c r="F16" s="76"/>
      <c r="G16" s="77">
        <f t="shared" si="1"/>
        <v>0.52314814814814814</v>
      </c>
      <c r="H16" s="77">
        <f>H7/$G$7</f>
        <v>0.38938053097345132</v>
      </c>
      <c r="I16" s="77">
        <f>I7/$G$7</f>
        <v>0.61061946902654862</v>
      </c>
      <c r="J16" s="77">
        <f t="shared" si="2"/>
        <v>2.7127003699136867E-2</v>
      </c>
      <c r="K16" s="77">
        <f>K7/$G$7</f>
        <v>0.37168141592920356</v>
      </c>
      <c r="L16" s="77">
        <f>L7/$G$7</f>
        <v>7.9646017699115043E-2</v>
      </c>
      <c r="AC16" s="26"/>
    </row>
    <row r="17" spans="1:29" ht="37.15" customHeight="1">
      <c r="A17" s="66" t="s">
        <v>497</v>
      </c>
      <c r="B17" s="66" t="s">
        <v>438</v>
      </c>
      <c r="C17" s="28">
        <v>44044</v>
      </c>
      <c r="D17" s="37" t="s">
        <v>444</v>
      </c>
      <c r="E17" s="76">
        <f t="shared" si="0"/>
        <v>1</v>
      </c>
      <c r="F17" s="76"/>
      <c r="G17" s="77">
        <f>G8/F8</f>
        <v>0.86227544910179643</v>
      </c>
      <c r="H17" s="77">
        <f>H8/$G$8</f>
        <v>0.52777777777777779</v>
      </c>
      <c r="I17" s="77">
        <f>I8/$G$8</f>
        <v>0.47222222222222221</v>
      </c>
      <c r="J17" s="77">
        <f>J8/E8</f>
        <v>8.5778781038374718E-2</v>
      </c>
      <c r="K17" s="77">
        <f>K8/$G$8</f>
        <v>0.4375</v>
      </c>
      <c r="L17" s="77">
        <f>L8/$G$8</f>
        <v>0.16666666666666666</v>
      </c>
      <c r="AC17" s="26"/>
    </row>
    <row r="18" spans="1:29" ht="27" customHeight="1">
      <c r="A18" s="78"/>
      <c r="B18" s="79"/>
      <c r="D18" s="30"/>
      <c r="E18" s="30"/>
      <c r="F18" s="80"/>
      <c r="G18" s="81"/>
      <c r="H18" s="81"/>
      <c r="I18" s="81"/>
      <c r="J18" s="81"/>
      <c r="K18" s="81"/>
      <c r="L18" s="81"/>
      <c r="M18" s="81"/>
      <c r="N18" s="81"/>
      <c r="O18" s="81"/>
      <c r="P18" s="81"/>
      <c r="Q18" s="81"/>
      <c r="R18" s="81"/>
      <c r="S18" s="81"/>
      <c r="T18" s="81"/>
      <c r="U18" s="81"/>
      <c r="V18" s="81"/>
      <c r="W18" s="81"/>
      <c r="X18" s="81"/>
      <c r="Y18" s="81"/>
      <c r="Z18" s="81"/>
      <c r="AA18" s="81"/>
      <c r="AB18" s="31"/>
    </row>
    <row r="19" spans="1:29" ht="31.15" customHeight="1" thickBot="1">
      <c r="A19" s="361" t="s">
        <v>511</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3"/>
    </row>
    <row r="20" spans="1:29" s="26" customFormat="1" ht="52.9" customHeight="1">
      <c r="A20" s="353" t="s">
        <v>429</v>
      </c>
      <c r="B20" s="353" t="s">
        <v>430</v>
      </c>
      <c r="C20" s="354" t="s">
        <v>501</v>
      </c>
      <c r="D20" s="354" t="s">
        <v>431</v>
      </c>
      <c r="E20" s="356" t="s">
        <v>502</v>
      </c>
      <c r="F20" s="359" t="s">
        <v>503</v>
      </c>
      <c r="G20" s="370"/>
      <c r="H20" s="360"/>
      <c r="I20" s="359" t="s">
        <v>504</v>
      </c>
      <c r="J20" s="370"/>
      <c r="K20" s="360"/>
      <c r="L20" s="359" t="s">
        <v>505</v>
      </c>
      <c r="M20" s="370"/>
      <c r="N20" s="360"/>
      <c r="O20" s="359" t="s">
        <v>506</v>
      </c>
      <c r="P20" s="370"/>
      <c r="Q20" s="360"/>
      <c r="R20" s="359" t="s">
        <v>512</v>
      </c>
      <c r="S20" s="370"/>
      <c r="T20" s="360"/>
      <c r="U20" s="359" t="s">
        <v>508</v>
      </c>
      <c r="V20" s="370"/>
      <c r="W20" s="360"/>
      <c r="X20" s="359" t="s">
        <v>509</v>
      </c>
      <c r="Y20" s="370"/>
      <c r="Z20" s="360"/>
      <c r="AA20" s="363" t="s">
        <v>436</v>
      </c>
    </row>
    <row r="21" spans="1:29" s="26" customFormat="1" ht="75" customHeight="1">
      <c r="A21" s="364"/>
      <c r="B21" s="364"/>
      <c r="C21" s="354"/>
      <c r="D21" s="354"/>
      <c r="E21" s="356"/>
      <c r="F21" s="82" t="s">
        <v>471</v>
      </c>
      <c r="G21" s="22" t="s">
        <v>472</v>
      </c>
      <c r="H21" s="32" t="s">
        <v>473</v>
      </c>
      <c r="I21" s="82" t="s">
        <v>471</v>
      </c>
      <c r="J21" s="22" t="s">
        <v>472</v>
      </c>
      <c r="K21" s="32" t="s">
        <v>473</v>
      </c>
      <c r="L21" s="82" t="s">
        <v>471</v>
      </c>
      <c r="M21" s="22" t="s">
        <v>472</v>
      </c>
      <c r="N21" s="32" t="s">
        <v>473</v>
      </c>
      <c r="O21" s="82" t="s">
        <v>471</v>
      </c>
      <c r="P21" s="22" t="s">
        <v>472</v>
      </c>
      <c r="Q21" s="32" t="s">
        <v>473</v>
      </c>
      <c r="R21" s="82" t="s">
        <v>471</v>
      </c>
      <c r="S21" s="22" t="s">
        <v>472</v>
      </c>
      <c r="T21" s="32" t="s">
        <v>473</v>
      </c>
      <c r="U21" s="82" t="s">
        <v>471</v>
      </c>
      <c r="V21" s="22" t="s">
        <v>472</v>
      </c>
      <c r="W21" s="32" t="s">
        <v>473</v>
      </c>
      <c r="X21" s="82" t="s">
        <v>471</v>
      </c>
      <c r="Y21" s="22" t="s">
        <v>472</v>
      </c>
      <c r="Z21" s="32" t="s">
        <v>473</v>
      </c>
      <c r="AA21" s="375"/>
    </row>
    <row r="22" spans="1:29" s="26" customFormat="1" ht="39" customHeight="1">
      <c r="A22" s="66" t="s">
        <v>497</v>
      </c>
      <c r="B22" s="66" t="s">
        <v>438</v>
      </c>
      <c r="C22" s="27"/>
      <c r="D22" s="66" t="s">
        <v>440</v>
      </c>
      <c r="E22" s="58">
        <v>0</v>
      </c>
      <c r="F22" s="83">
        <v>0</v>
      </c>
      <c r="G22" s="66">
        <v>0</v>
      </c>
      <c r="H22" s="84">
        <v>0</v>
      </c>
      <c r="I22" s="83">
        <v>0</v>
      </c>
      <c r="J22" s="66">
        <v>0</v>
      </c>
      <c r="K22" s="84">
        <v>0</v>
      </c>
      <c r="L22" s="83">
        <v>0</v>
      </c>
      <c r="M22" s="66">
        <v>0</v>
      </c>
      <c r="N22" s="85">
        <v>0</v>
      </c>
      <c r="O22" s="83">
        <v>0</v>
      </c>
      <c r="P22" s="66">
        <v>0</v>
      </c>
      <c r="Q22" s="85">
        <v>0</v>
      </c>
      <c r="R22" s="83">
        <v>0</v>
      </c>
      <c r="S22" s="66">
        <v>0</v>
      </c>
      <c r="T22" s="85">
        <v>0</v>
      </c>
      <c r="U22" s="83">
        <v>0</v>
      </c>
      <c r="V22" s="66">
        <v>0</v>
      </c>
      <c r="W22" s="85">
        <v>0</v>
      </c>
      <c r="X22" s="83">
        <v>0</v>
      </c>
      <c r="Y22" s="66">
        <v>0</v>
      </c>
      <c r="Z22" s="85">
        <v>0</v>
      </c>
      <c r="AA22" s="33"/>
    </row>
    <row r="23" spans="1:29" ht="94.9" customHeight="1">
      <c r="A23" s="66" t="s">
        <v>497</v>
      </c>
      <c r="B23" s="66" t="s">
        <v>438</v>
      </c>
      <c r="C23" s="28">
        <v>43678</v>
      </c>
      <c r="D23" s="37" t="s">
        <v>441</v>
      </c>
      <c r="E23" s="86">
        <v>12599</v>
      </c>
      <c r="F23" s="87">
        <v>1972</v>
      </c>
      <c r="G23" s="66">
        <v>1480</v>
      </c>
      <c r="H23" s="84">
        <v>0</v>
      </c>
      <c r="I23" s="87">
        <v>1343</v>
      </c>
      <c r="J23" s="70">
        <v>1054</v>
      </c>
      <c r="K23" s="88">
        <v>0</v>
      </c>
      <c r="L23" s="87">
        <v>926</v>
      </c>
      <c r="M23" s="89">
        <v>624</v>
      </c>
      <c r="N23" s="90">
        <v>0</v>
      </c>
      <c r="O23" s="87">
        <v>417</v>
      </c>
      <c r="P23" s="89">
        <v>430</v>
      </c>
      <c r="Q23" s="90">
        <v>0</v>
      </c>
      <c r="R23" s="87">
        <v>1100</v>
      </c>
      <c r="S23" s="89">
        <v>1812</v>
      </c>
      <c r="T23" s="90">
        <v>0</v>
      </c>
      <c r="U23" s="87">
        <v>586</v>
      </c>
      <c r="V23" s="89">
        <v>307</v>
      </c>
      <c r="W23" s="90">
        <v>0</v>
      </c>
      <c r="X23" s="87">
        <v>470</v>
      </c>
      <c r="Y23" s="66">
        <v>233</v>
      </c>
      <c r="Z23" s="91">
        <v>0</v>
      </c>
      <c r="AA23" s="34"/>
    </row>
    <row r="24" spans="1:29" ht="37.15" customHeight="1">
      <c r="A24" s="66" t="s">
        <v>497</v>
      </c>
      <c r="B24" s="66" t="s">
        <v>438</v>
      </c>
      <c r="C24" s="28">
        <v>44044</v>
      </c>
      <c r="D24" s="37" t="s">
        <v>442</v>
      </c>
      <c r="E24" s="58">
        <v>234</v>
      </c>
      <c r="F24" s="41">
        <v>52</v>
      </c>
      <c r="G24" s="37">
        <v>48</v>
      </c>
      <c r="H24" s="84">
        <v>0</v>
      </c>
      <c r="I24" s="41">
        <v>36</v>
      </c>
      <c r="J24" s="37">
        <v>41</v>
      </c>
      <c r="K24" s="84">
        <v>0</v>
      </c>
      <c r="L24" s="41">
        <v>19</v>
      </c>
      <c r="M24" s="37">
        <v>22</v>
      </c>
      <c r="N24" s="92">
        <v>0</v>
      </c>
      <c r="O24" s="41">
        <v>17</v>
      </c>
      <c r="P24" s="37">
        <v>19</v>
      </c>
      <c r="Q24" s="92">
        <v>0</v>
      </c>
      <c r="R24" s="41">
        <v>7</v>
      </c>
      <c r="S24" s="37">
        <v>11</v>
      </c>
      <c r="T24" s="84">
        <v>0</v>
      </c>
      <c r="U24" s="41">
        <v>19</v>
      </c>
      <c r="V24" s="37">
        <v>22</v>
      </c>
      <c r="W24" s="92">
        <v>0</v>
      </c>
      <c r="X24" s="41">
        <v>1</v>
      </c>
      <c r="Y24" s="37">
        <v>2</v>
      </c>
      <c r="Z24" s="92">
        <v>0</v>
      </c>
      <c r="AA24" s="34"/>
    </row>
    <row r="25" spans="1:29" ht="37.15" customHeight="1">
      <c r="A25" s="66" t="s">
        <v>497</v>
      </c>
      <c r="B25" s="66" t="s">
        <v>438</v>
      </c>
      <c r="C25" s="28">
        <v>44044</v>
      </c>
      <c r="D25" s="37" t="s">
        <v>443</v>
      </c>
      <c r="E25" s="58">
        <v>811</v>
      </c>
      <c r="F25" s="41">
        <v>119</v>
      </c>
      <c r="G25" s="37">
        <v>97</v>
      </c>
      <c r="H25" s="92">
        <v>0</v>
      </c>
      <c r="I25" s="41">
        <v>51</v>
      </c>
      <c r="J25" s="37">
        <v>62</v>
      </c>
      <c r="K25" s="92">
        <v>0</v>
      </c>
      <c r="L25" s="41">
        <v>14</v>
      </c>
      <c r="M25" s="37">
        <v>30</v>
      </c>
      <c r="N25" s="92">
        <v>0</v>
      </c>
      <c r="O25" s="41">
        <v>37</v>
      </c>
      <c r="P25" s="37">
        <v>32</v>
      </c>
      <c r="Q25" s="92">
        <v>0</v>
      </c>
      <c r="R25" s="41">
        <v>15</v>
      </c>
      <c r="S25" s="37">
        <v>21</v>
      </c>
      <c r="T25" s="92">
        <v>0</v>
      </c>
      <c r="U25" s="41">
        <v>12</v>
      </c>
      <c r="V25" s="37">
        <v>30</v>
      </c>
      <c r="W25" s="92">
        <v>0</v>
      </c>
      <c r="X25" s="41">
        <v>1</v>
      </c>
      <c r="Y25" s="37">
        <v>8</v>
      </c>
      <c r="Z25" s="92">
        <v>0</v>
      </c>
      <c r="AA25" s="34"/>
    </row>
    <row r="26" spans="1:29" ht="37.15" customHeight="1" thickBot="1">
      <c r="A26" s="66" t="s">
        <v>497</v>
      </c>
      <c r="B26" s="66" t="s">
        <v>438</v>
      </c>
      <c r="C26" s="28">
        <v>44044</v>
      </c>
      <c r="D26" s="37" t="s">
        <v>444</v>
      </c>
      <c r="E26" s="58">
        <v>443</v>
      </c>
      <c r="F26" s="93">
        <v>78</v>
      </c>
      <c r="G26" s="94">
        <v>89</v>
      </c>
      <c r="H26" s="95">
        <v>0</v>
      </c>
      <c r="I26" s="93">
        <v>64</v>
      </c>
      <c r="J26" s="94">
        <v>80</v>
      </c>
      <c r="K26" s="95">
        <v>0</v>
      </c>
      <c r="L26" s="93">
        <v>34</v>
      </c>
      <c r="M26" s="94">
        <v>42</v>
      </c>
      <c r="N26" s="96">
        <v>0</v>
      </c>
      <c r="O26" s="93">
        <v>30</v>
      </c>
      <c r="P26" s="94">
        <v>38</v>
      </c>
      <c r="Q26" s="96">
        <v>0</v>
      </c>
      <c r="R26" s="93">
        <v>10</v>
      </c>
      <c r="S26" s="94">
        <v>11</v>
      </c>
      <c r="T26" s="95">
        <v>0</v>
      </c>
      <c r="U26" s="93">
        <v>29</v>
      </c>
      <c r="V26" s="94">
        <v>34</v>
      </c>
      <c r="W26" s="96">
        <v>0</v>
      </c>
      <c r="X26" s="93">
        <v>16</v>
      </c>
      <c r="Y26" s="94">
        <v>8</v>
      </c>
      <c r="Z26" s="96">
        <v>0</v>
      </c>
      <c r="AA26" s="35"/>
    </row>
    <row r="27" spans="1:29" ht="25.15" customHeight="1"/>
    <row r="28" spans="1:29" ht="31.15" customHeight="1" thickBot="1">
      <c r="A28" s="361" t="s">
        <v>513</v>
      </c>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3"/>
    </row>
    <row r="29" spans="1:29" s="26" customFormat="1" ht="48" customHeight="1">
      <c r="A29" s="353" t="s">
        <v>429</v>
      </c>
      <c r="B29" s="353" t="s">
        <v>430</v>
      </c>
      <c r="C29" s="354" t="s">
        <v>501</v>
      </c>
      <c r="D29" s="354" t="s">
        <v>431</v>
      </c>
      <c r="E29" s="356" t="s">
        <v>502</v>
      </c>
      <c r="F29" s="367" t="s">
        <v>503</v>
      </c>
      <c r="G29" s="368"/>
      <c r="H29" s="369"/>
      <c r="I29" s="370" t="s">
        <v>504</v>
      </c>
      <c r="J29" s="370"/>
      <c r="K29" s="360"/>
      <c r="L29" s="371" t="s">
        <v>505</v>
      </c>
      <c r="M29" s="372"/>
      <c r="N29" s="373"/>
      <c r="O29" s="371" t="s">
        <v>506</v>
      </c>
      <c r="P29" s="372"/>
      <c r="Q29" s="373"/>
      <c r="R29" s="371" t="s">
        <v>512</v>
      </c>
      <c r="S29" s="372"/>
      <c r="T29" s="373"/>
      <c r="U29" s="371" t="s">
        <v>508</v>
      </c>
      <c r="V29" s="372"/>
      <c r="W29" s="373"/>
      <c r="X29" s="371" t="s">
        <v>509</v>
      </c>
      <c r="Y29" s="372"/>
      <c r="Z29" s="373"/>
      <c r="AA29" s="353" t="s">
        <v>436</v>
      </c>
    </row>
    <row r="30" spans="1:29" ht="89.65" customHeight="1">
      <c r="A30" s="364"/>
      <c r="B30" s="364"/>
      <c r="C30" s="354"/>
      <c r="D30" s="354"/>
      <c r="E30" s="356"/>
      <c r="F30" s="97" t="s">
        <v>471</v>
      </c>
      <c r="G30" s="98" t="s">
        <v>472</v>
      </c>
      <c r="H30" s="36" t="s">
        <v>473</v>
      </c>
      <c r="I30" s="99" t="s">
        <v>514</v>
      </c>
      <c r="J30" s="98" t="s">
        <v>515</v>
      </c>
      <c r="K30" s="36" t="s">
        <v>516</v>
      </c>
      <c r="L30" s="97" t="s">
        <v>517</v>
      </c>
      <c r="M30" s="98" t="s">
        <v>518</v>
      </c>
      <c r="N30" s="36" t="s">
        <v>519</v>
      </c>
      <c r="O30" s="97" t="s">
        <v>520</v>
      </c>
      <c r="P30" s="98" t="s">
        <v>521</v>
      </c>
      <c r="Q30" s="36" t="s">
        <v>522</v>
      </c>
      <c r="R30" s="97" t="s">
        <v>523</v>
      </c>
      <c r="S30" s="98" t="s">
        <v>524</v>
      </c>
      <c r="T30" s="36" t="s">
        <v>525</v>
      </c>
      <c r="U30" s="97" t="s">
        <v>526</v>
      </c>
      <c r="V30" s="98" t="s">
        <v>527</v>
      </c>
      <c r="W30" s="36" t="s">
        <v>528</v>
      </c>
      <c r="X30" s="97" t="s">
        <v>529</v>
      </c>
      <c r="Y30" s="98" t="s">
        <v>530</v>
      </c>
      <c r="Z30" s="36" t="s">
        <v>531</v>
      </c>
      <c r="AA30" s="364"/>
    </row>
    <row r="31" spans="1:29" ht="37.15" customHeight="1">
      <c r="A31" s="66" t="s">
        <v>497</v>
      </c>
      <c r="B31" s="66" t="s">
        <v>438</v>
      </c>
      <c r="C31" s="27"/>
      <c r="D31" s="66" t="s">
        <v>440</v>
      </c>
      <c r="E31" s="58">
        <v>0</v>
      </c>
      <c r="F31" s="100" t="e">
        <f>F22/($F22+$G22+$H22)</f>
        <v>#DIV/0!</v>
      </c>
      <c r="G31" s="101" t="e">
        <f>G22/($F22+$G22+$H22)</f>
        <v>#DIV/0!</v>
      </c>
      <c r="H31" s="102" t="e">
        <f>H22/($F22+$G22+$H22)</f>
        <v>#DIV/0!</v>
      </c>
      <c r="I31" s="103" t="e">
        <f>I22/F22</f>
        <v>#DIV/0!</v>
      </c>
      <c r="J31" s="101" t="e">
        <f>J22/G22</f>
        <v>#DIV/0!</v>
      </c>
      <c r="K31" s="102" t="e">
        <f>K22/H22</f>
        <v>#DIV/0!</v>
      </c>
      <c r="L31" s="100" t="e">
        <f>L22/$I$22</f>
        <v>#DIV/0!</v>
      </c>
      <c r="M31" s="101" t="e">
        <f>M22/$J$22</f>
        <v>#DIV/0!</v>
      </c>
      <c r="N31" s="102" t="e">
        <f>N22/$K22</f>
        <v>#DIV/0!</v>
      </c>
      <c r="O31" s="100" t="e">
        <f>O22/$I$22</f>
        <v>#DIV/0!</v>
      </c>
      <c r="P31" s="101" t="e">
        <f>P22/$J$22</f>
        <v>#DIV/0!</v>
      </c>
      <c r="Q31" s="102" t="e">
        <f>Q22/$K22</f>
        <v>#DIV/0!</v>
      </c>
      <c r="R31" s="100" t="e">
        <f>R22/#REF!</f>
        <v>#REF!</v>
      </c>
      <c r="S31" s="101" t="e">
        <f>S22/#REF!</f>
        <v>#REF!</v>
      </c>
      <c r="T31" s="102" t="e">
        <f>T22/#REF!</f>
        <v>#REF!</v>
      </c>
      <c r="U31" s="100" t="e">
        <f>U22/$I$22</f>
        <v>#DIV/0!</v>
      </c>
      <c r="V31" s="101" t="e">
        <f>V22/$J$22</f>
        <v>#DIV/0!</v>
      </c>
      <c r="W31" s="102" t="e">
        <f t="shared" ref="W31" si="3">W22/$K$24</f>
        <v>#DIV/0!</v>
      </c>
      <c r="X31" s="100" t="e">
        <f>X22/$I$22</f>
        <v>#DIV/0!</v>
      </c>
      <c r="Y31" s="101" t="e">
        <f>Y22/$J$22</f>
        <v>#DIV/0!</v>
      </c>
      <c r="Z31" s="102" t="e">
        <f>Z22/$K$22</f>
        <v>#DIV/0!</v>
      </c>
      <c r="AA31" s="37"/>
    </row>
    <row r="32" spans="1:29" ht="37.15" customHeight="1">
      <c r="A32" s="66" t="s">
        <v>497</v>
      </c>
      <c r="B32" s="66" t="s">
        <v>438</v>
      </c>
      <c r="C32" s="28">
        <v>43678</v>
      </c>
      <c r="D32" s="37" t="s">
        <v>441</v>
      </c>
      <c r="E32" s="58">
        <v>12599</v>
      </c>
      <c r="F32" s="100">
        <f>F23/($F23+$G23+$H23)</f>
        <v>0.57126303592120509</v>
      </c>
      <c r="G32" s="101">
        <f>G23/($F23+$G23+$H23)</f>
        <v>0.42873696407879491</v>
      </c>
      <c r="H32" s="102">
        <f t="shared" ref="H32" si="4">H23/($F23+$G23+$H23)</f>
        <v>0</v>
      </c>
      <c r="I32" s="103">
        <f t="shared" ref="I32:J35" si="5">I23/F23</f>
        <v>0.68103448275862066</v>
      </c>
      <c r="J32" s="101">
        <f t="shared" si="5"/>
        <v>0.71216216216216222</v>
      </c>
      <c r="K32" s="102" t="e">
        <f t="shared" ref="K32" si="6">K23/H23</f>
        <v>#DIV/0!</v>
      </c>
      <c r="L32" s="100">
        <f>L23/$I$23</f>
        <v>0.68950111690245719</v>
      </c>
      <c r="M32" s="101">
        <f>M23/$J$23</f>
        <v>0.59203036053130931</v>
      </c>
      <c r="N32" s="102" t="e">
        <f t="shared" ref="N32" si="7">N23/$K23</f>
        <v>#DIV/0!</v>
      </c>
      <c r="O32" s="100">
        <f>O23/$I$23</f>
        <v>0.31049888309754281</v>
      </c>
      <c r="P32" s="101">
        <f>P23/$J$23</f>
        <v>0.40796963946869069</v>
      </c>
      <c r="Q32" s="102" t="e">
        <f>Q23/$K23</f>
        <v>#DIV/0!</v>
      </c>
      <c r="R32" s="100" t="e">
        <f>R23/#REF!</f>
        <v>#REF!</v>
      </c>
      <c r="S32" s="101" t="e">
        <f>S23/#REF!</f>
        <v>#REF!</v>
      </c>
      <c r="T32" s="102" t="e">
        <f>T23/#REF!</f>
        <v>#REF!</v>
      </c>
      <c r="U32" s="100">
        <f>U23/$I$23</f>
        <v>0.43633655994043186</v>
      </c>
      <c r="V32" s="101">
        <f>V23/$J$23</f>
        <v>0.29127134724857684</v>
      </c>
      <c r="W32" s="102" t="e">
        <f>W23/$K$23</f>
        <v>#DIV/0!</v>
      </c>
      <c r="X32" s="100">
        <f>X23/$I$23</f>
        <v>0.34996276991809383</v>
      </c>
      <c r="Y32" s="101">
        <f>Y23/$J$23</f>
        <v>0.22106261859582543</v>
      </c>
      <c r="Z32" s="102" t="e">
        <f>Z23/$K$22</f>
        <v>#DIV/0!</v>
      </c>
      <c r="AA32" s="37"/>
    </row>
    <row r="33" spans="1:27" ht="37.15" customHeight="1">
      <c r="A33" s="66" t="s">
        <v>497</v>
      </c>
      <c r="B33" s="66" t="s">
        <v>438</v>
      </c>
      <c r="C33" s="28">
        <v>44044</v>
      </c>
      <c r="D33" s="37" t="s">
        <v>442</v>
      </c>
      <c r="E33" s="58">
        <v>234</v>
      </c>
      <c r="F33" s="100">
        <f t="shared" ref="F33:H33" si="8">F24/($F24+$G24+$H24)</f>
        <v>0.52</v>
      </c>
      <c r="G33" s="101">
        <f t="shared" si="8"/>
        <v>0.48</v>
      </c>
      <c r="H33" s="102">
        <f t="shared" si="8"/>
        <v>0</v>
      </c>
      <c r="I33" s="103">
        <f t="shared" si="5"/>
        <v>0.69230769230769229</v>
      </c>
      <c r="J33" s="101">
        <f t="shared" si="5"/>
        <v>0.85416666666666663</v>
      </c>
      <c r="K33" s="102" t="e">
        <f>K24/H24</f>
        <v>#DIV/0!</v>
      </c>
      <c r="L33" s="104">
        <f>L24/$I$24</f>
        <v>0.52777777777777779</v>
      </c>
      <c r="M33" s="105">
        <f>M24/$J$24</f>
        <v>0.53658536585365857</v>
      </c>
      <c r="N33" s="102" t="e">
        <f>N24/$K24</f>
        <v>#DIV/0!</v>
      </c>
      <c r="O33" s="104">
        <f>O24/$I$24</f>
        <v>0.47222222222222221</v>
      </c>
      <c r="P33" s="105">
        <f>P24/$J$24</f>
        <v>0.46341463414634149</v>
      </c>
      <c r="Q33" s="102" t="e">
        <f>Q24/$K24</f>
        <v>#DIV/0!</v>
      </c>
      <c r="R33" s="100" t="e">
        <f>R24/#REF!</f>
        <v>#REF!</v>
      </c>
      <c r="S33" s="101" t="e">
        <f>S24/#REF!</f>
        <v>#REF!</v>
      </c>
      <c r="T33" s="102" t="e">
        <f>T24/#REF!</f>
        <v>#REF!</v>
      </c>
      <c r="U33" s="104">
        <f>U24/$I$24</f>
        <v>0.52777777777777779</v>
      </c>
      <c r="V33" s="105">
        <f>V24/$J$24</f>
        <v>0.53658536585365857</v>
      </c>
      <c r="W33" s="102" t="e">
        <f>W24/$K$24</f>
        <v>#DIV/0!</v>
      </c>
      <c r="X33" s="104">
        <f>X24/$I$24</f>
        <v>2.7777777777777776E-2</v>
      </c>
      <c r="Y33" s="105">
        <f>Y24/$J$24</f>
        <v>4.878048780487805E-2</v>
      </c>
      <c r="Z33" s="102" t="e">
        <f>Z24/$K$24</f>
        <v>#DIV/0!</v>
      </c>
      <c r="AA33" s="38"/>
    </row>
    <row r="34" spans="1:27" ht="37.15" customHeight="1">
      <c r="A34" s="66" t="s">
        <v>497</v>
      </c>
      <c r="B34" s="66" t="s">
        <v>438</v>
      </c>
      <c r="C34" s="28">
        <v>44044</v>
      </c>
      <c r="D34" s="37" t="s">
        <v>443</v>
      </c>
      <c r="E34" s="58">
        <v>811</v>
      </c>
      <c r="F34" s="100">
        <f>F25/($F25+$G25+$H25)</f>
        <v>0.55092592592592593</v>
      </c>
      <c r="G34" s="101">
        <f t="shared" ref="G34" si="9">G25/($F25+$G25+$H25)</f>
        <v>0.44907407407407407</v>
      </c>
      <c r="H34" s="102">
        <f>H25/($F25+$G25+$H25)</f>
        <v>0</v>
      </c>
      <c r="I34" s="103">
        <f t="shared" si="5"/>
        <v>0.42857142857142855</v>
      </c>
      <c r="J34" s="101">
        <f t="shared" si="5"/>
        <v>0.63917525773195871</v>
      </c>
      <c r="K34" s="102" t="e">
        <f>K25/H25</f>
        <v>#DIV/0!</v>
      </c>
      <c r="L34" s="104">
        <f>L25/$I$25</f>
        <v>0.27450980392156865</v>
      </c>
      <c r="M34" s="105">
        <f>M25/$J$25</f>
        <v>0.4838709677419355</v>
      </c>
      <c r="N34" s="106" t="e">
        <f>N25/$K$25</f>
        <v>#DIV/0!</v>
      </c>
      <c r="O34" s="104">
        <f>O25/$I$25</f>
        <v>0.72549019607843135</v>
      </c>
      <c r="P34" s="105">
        <f>P25/$J$25</f>
        <v>0.5161290322580645</v>
      </c>
      <c r="Q34" s="106" t="e">
        <f>Q25/$K$25</f>
        <v>#DIV/0!</v>
      </c>
      <c r="R34" s="100" t="e">
        <f>R25/#REF!</f>
        <v>#REF!</v>
      </c>
      <c r="S34" s="101" t="e">
        <f>S25/#REF!</f>
        <v>#REF!</v>
      </c>
      <c r="T34" s="106" t="e">
        <f>T25/#REF!</f>
        <v>#REF!</v>
      </c>
      <c r="U34" s="104">
        <f>U25/$I$25</f>
        <v>0.23529411764705882</v>
      </c>
      <c r="V34" s="105">
        <f>V25/$J$25</f>
        <v>0.4838709677419355</v>
      </c>
      <c r="W34" s="106" t="e">
        <f>W25/$K$25</f>
        <v>#DIV/0!</v>
      </c>
      <c r="X34" s="104">
        <f>X25/$I$25</f>
        <v>1.9607843137254902E-2</v>
      </c>
      <c r="Y34" s="105">
        <f>Y25/$J$25</f>
        <v>0.12903225806451613</v>
      </c>
      <c r="Z34" s="106" t="e">
        <f>Z25/$K$25</f>
        <v>#DIV/0!</v>
      </c>
      <c r="AA34" s="38"/>
    </row>
    <row r="35" spans="1:27" ht="37.15" customHeight="1" thickBot="1">
      <c r="A35" s="66" t="s">
        <v>497</v>
      </c>
      <c r="B35" s="66" t="s">
        <v>438</v>
      </c>
      <c r="C35" s="28">
        <v>44044</v>
      </c>
      <c r="D35" s="37" t="s">
        <v>444</v>
      </c>
      <c r="E35" s="58">
        <v>443</v>
      </c>
      <c r="F35" s="107">
        <f>F26/($F26+$G26+$H26)</f>
        <v>0.46706586826347307</v>
      </c>
      <c r="G35" s="108">
        <f t="shared" ref="G35:H35" si="10">G26/($F26+$G26+$H26)</f>
        <v>0.53293413173652693</v>
      </c>
      <c r="H35" s="109">
        <f t="shared" si="10"/>
        <v>0</v>
      </c>
      <c r="I35" s="110">
        <f t="shared" si="5"/>
        <v>0.82051282051282048</v>
      </c>
      <c r="J35" s="108">
        <f t="shared" si="5"/>
        <v>0.898876404494382</v>
      </c>
      <c r="K35" s="109" t="e">
        <f>K26/H26</f>
        <v>#DIV/0!</v>
      </c>
      <c r="L35" s="111">
        <f>L26/$I$26</f>
        <v>0.53125</v>
      </c>
      <c r="M35" s="112">
        <f>M26/$J$26</f>
        <v>0.52500000000000002</v>
      </c>
      <c r="N35" s="113" t="e">
        <f>N26/$K$26</f>
        <v>#DIV/0!</v>
      </c>
      <c r="O35" s="111">
        <f>O26/$I$26</f>
        <v>0.46875</v>
      </c>
      <c r="P35" s="112">
        <f>P26/$J$26</f>
        <v>0.47499999999999998</v>
      </c>
      <c r="Q35" s="113" t="e">
        <f>Q26/$K$26</f>
        <v>#DIV/0!</v>
      </c>
      <c r="R35" s="107" t="e">
        <f>R26/#REF!</f>
        <v>#REF!</v>
      </c>
      <c r="S35" s="108" t="e">
        <f>S26/#REF!</f>
        <v>#REF!</v>
      </c>
      <c r="T35" s="113" t="e">
        <f>T26/#REF!</f>
        <v>#REF!</v>
      </c>
      <c r="U35" s="111">
        <f>U26/$I$26</f>
        <v>0.453125</v>
      </c>
      <c r="V35" s="112">
        <f>V26/$J$26</f>
        <v>0.42499999999999999</v>
      </c>
      <c r="W35" s="113" t="e">
        <f>W26/$K$26</f>
        <v>#DIV/0!</v>
      </c>
      <c r="X35" s="111">
        <f>X26/$I$26</f>
        <v>0.25</v>
      </c>
      <c r="Y35" s="112">
        <f>Y26/$J$26</f>
        <v>0.1</v>
      </c>
      <c r="Z35" s="113" t="e">
        <f>Z26/$K$26</f>
        <v>#DIV/0!</v>
      </c>
      <c r="AA35" s="38"/>
    </row>
    <row r="36" spans="1:27" ht="25.15" customHeight="1"/>
    <row r="37" spans="1:27" ht="31.15" customHeight="1" thickBot="1">
      <c r="A37" s="361" t="s">
        <v>532</v>
      </c>
      <c r="B37" s="362"/>
      <c r="C37" s="362"/>
      <c r="D37" s="362"/>
      <c r="E37" s="362"/>
      <c r="F37" s="362"/>
      <c r="G37" s="362"/>
      <c r="H37" s="362"/>
      <c r="I37" s="362"/>
      <c r="J37" s="362"/>
      <c r="K37" s="362"/>
      <c r="L37" s="362"/>
      <c r="M37" s="362"/>
      <c r="N37" s="362"/>
      <c r="O37" s="362"/>
      <c r="P37" s="362"/>
      <c r="Q37" s="362"/>
      <c r="R37" s="362"/>
      <c r="S37" s="362"/>
      <c r="T37" s="363"/>
      <c r="V37" s="39"/>
      <c r="W37" s="39"/>
      <c r="X37" s="39"/>
      <c r="Y37" s="39"/>
      <c r="Z37" s="39"/>
      <c r="AA37" s="39"/>
    </row>
    <row r="38" spans="1:27" ht="75" customHeight="1">
      <c r="A38" s="353" t="s">
        <v>429</v>
      </c>
      <c r="B38" s="353" t="s">
        <v>430</v>
      </c>
      <c r="C38" s="354" t="s">
        <v>501</v>
      </c>
      <c r="D38" s="354" t="s">
        <v>431</v>
      </c>
      <c r="E38" s="356" t="s">
        <v>502</v>
      </c>
      <c r="F38" s="359" t="s">
        <v>503</v>
      </c>
      <c r="G38" s="360"/>
      <c r="H38" s="359" t="s">
        <v>504</v>
      </c>
      <c r="I38" s="360"/>
      <c r="J38" s="359" t="s">
        <v>505</v>
      </c>
      <c r="K38" s="360"/>
      <c r="L38" s="359" t="s">
        <v>506</v>
      </c>
      <c r="M38" s="360"/>
      <c r="N38" s="359" t="s">
        <v>512</v>
      </c>
      <c r="O38" s="360"/>
      <c r="P38" s="359" t="s">
        <v>508</v>
      </c>
      <c r="Q38" s="360"/>
      <c r="R38" s="359" t="s">
        <v>509</v>
      </c>
      <c r="S38" s="360"/>
      <c r="T38" s="365" t="s">
        <v>436</v>
      </c>
    </row>
    <row r="39" spans="1:27" ht="77.5">
      <c r="A39" s="364"/>
      <c r="B39" s="364"/>
      <c r="C39" s="354"/>
      <c r="D39" s="354"/>
      <c r="E39" s="356"/>
      <c r="F39" s="82" t="s">
        <v>533</v>
      </c>
      <c r="G39" s="32" t="s">
        <v>534</v>
      </c>
      <c r="H39" s="82" t="s">
        <v>533</v>
      </c>
      <c r="I39" s="32" t="s">
        <v>534</v>
      </c>
      <c r="J39" s="82" t="s">
        <v>533</v>
      </c>
      <c r="K39" s="32" t="s">
        <v>534</v>
      </c>
      <c r="L39" s="82" t="s">
        <v>533</v>
      </c>
      <c r="M39" s="32" t="s">
        <v>534</v>
      </c>
      <c r="N39" s="82" t="s">
        <v>533</v>
      </c>
      <c r="O39" s="32" t="s">
        <v>534</v>
      </c>
      <c r="P39" s="82" t="s">
        <v>533</v>
      </c>
      <c r="Q39" s="32" t="s">
        <v>534</v>
      </c>
      <c r="R39" s="82" t="s">
        <v>533</v>
      </c>
      <c r="S39" s="32" t="s">
        <v>534</v>
      </c>
      <c r="T39" s="366"/>
      <c r="V39" s="40"/>
      <c r="W39" s="40"/>
      <c r="X39" s="40"/>
      <c r="Y39" s="40"/>
      <c r="Z39" s="40"/>
      <c r="AA39" s="40"/>
    </row>
    <row r="40" spans="1:27" ht="37.15" customHeight="1">
      <c r="A40" s="66" t="s">
        <v>497</v>
      </c>
      <c r="B40" s="66" t="s">
        <v>438</v>
      </c>
      <c r="C40" s="27"/>
      <c r="D40" s="66" t="s">
        <v>440</v>
      </c>
      <c r="E40" s="58">
        <v>0</v>
      </c>
      <c r="F40" s="83">
        <v>0</v>
      </c>
      <c r="G40" s="84">
        <v>0</v>
      </c>
      <c r="H40" s="83">
        <v>0</v>
      </c>
      <c r="I40" s="84">
        <v>0</v>
      </c>
      <c r="J40" s="83">
        <v>0</v>
      </c>
      <c r="K40" s="84">
        <v>0</v>
      </c>
      <c r="L40" s="83">
        <v>0</v>
      </c>
      <c r="M40" s="84">
        <v>0</v>
      </c>
      <c r="N40" s="41">
        <v>0</v>
      </c>
      <c r="O40" s="92">
        <v>0</v>
      </c>
      <c r="P40" s="83">
        <v>0</v>
      </c>
      <c r="Q40" s="84">
        <v>0</v>
      </c>
      <c r="R40" s="83">
        <v>0</v>
      </c>
      <c r="S40" s="84">
        <v>0</v>
      </c>
      <c r="T40" s="41"/>
      <c r="V40" s="40"/>
      <c r="W40" s="40"/>
      <c r="X40" s="40"/>
      <c r="Y40" s="40"/>
      <c r="Z40" s="40"/>
      <c r="AA40" s="40"/>
    </row>
    <row r="41" spans="1:27" ht="100.9" customHeight="1">
      <c r="A41" s="66" t="s">
        <v>497</v>
      </c>
      <c r="B41" s="66" t="s">
        <v>438</v>
      </c>
      <c r="C41" s="28">
        <v>43678</v>
      </c>
      <c r="D41" s="37" t="s">
        <v>441</v>
      </c>
      <c r="E41" s="86">
        <v>12599</v>
      </c>
      <c r="F41" s="87" t="s">
        <v>479</v>
      </c>
      <c r="G41" s="84" t="s">
        <v>479</v>
      </c>
      <c r="H41" s="87" t="s">
        <v>535</v>
      </c>
      <c r="I41" s="88"/>
      <c r="J41" s="87" t="s">
        <v>536</v>
      </c>
      <c r="K41" s="88"/>
      <c r="L41" s="87" t="s">
        <v>537</v>
      </c>
      <c r="M41" s="90"/>
      <c r="N41" s="87" t="s">
        <v>538</v>
      </c>
      <c r="O41" s="114"/>
      <c r="P41" s="87" t="s">
        <v>539</v>
      </c>
      <c r="Q41" s="90"/>
      <c r="R41" s="87" t="s">
        <v>540</v>
      </c>
      <c r="S41" s="84"/>
      <c r="T41" s="41"/>
    </row>
    <row r="42" spans="1:27" ht="37.15" customHeight="1">
      <c r="A42" s="66" t="s">
        <v>497</v>
      </c>
      <c r="B42" s="66" t="s">
        <v>438</v>
      </c>
      <c r="C42" s="28">
        <v>44044</v>
      </c>
      <c r="D42" s="37" t="s">
        <v>442</v>
      </c>
      <c r="E42" s="58">
        <v>234</v>
      </c>
      <c r="F42" s="41" t="s">
        <v>479</v>
      </c>
      <c r="G42" s="92" t="s">
        <v>479</v>
      </c>
      <c r="H42" s="41"/>
      <c r="I42" s="92"/>
      <c r="J42" s="41"/>
      <c r="K42" s="92"/>
      <c r="L42" s="41"/>
      <c r="M42" s="92"/>
      <c r="N42" s="41"/>
      <c r="O42" s="92"/>
      <c r="P42" s="41"/>
      <c r="Q42" s="92"/>
      <c r="R42" s="41"/>
      <c r="S42" s="92"/>
      <c r="T42" s="41"/>
    </row>
    <row r="43" spans="1:27" ht="37.15" customHeight="1">
      <c r="A43" s="66" t="s">
        <v>497</v>
      </c>
      <c r="B43" s="66" t="s">
        <v>438</v>
      </c>
      <c r="C43" s="28">
        <v>44044</v>
      </c>
      <c r="D43" s="37" t="s">
        <v>443</v>
      </c>
      <c r="E43" s="58">
        <v>811</v>
      </c>
      <c r="F43" s="41" t="s">
        <v>479</v>
      </c>
      <c r="G43" s="92" t="s">
        <v>479</v>
      </c>
      <c r="H43" s="41"/>
      <c r="I43" s="92"/>
      <c r="J43" s="41"/>
      <c r="K43" s="92"/>
      <c r="L43" s="41"/>
      <c r="M43" s="92"/>
      <c r="N43" s="41"/>
      <c r="O43" s="92"/>
      <c r="P43" s="41"/>
      <c r="Q43" s="92"/>
      <c r="R43" s="41"/>
      <c r="S43" s="92"/>
      <c r="T43" s="41"/>
    </row>
    <row r="44" spans="1:27" ht="37.15" customHeight="1" thickBot="1">
      <c r="A44" s="66" t="s">
        <v>497</v>
      </c>
      <c r="B44" s="66" t="s">
        <v>438</v>
      </c>
      <c r="C44" s="28">
        <v>44044</v>
      </c>
      <c r="D44" s="37" t="s">
        <v>444</v>
      </c>
      <c r="E44" s="58">
        <v>443</v>
      </c>
      <c r="F44" s="93" t="s">
        <v>479</v>
      </c>
      <c r="G44" s="95" t="s">
        <v>479</v>
      </c>
      <c r="H44" s="93"/>
      <c r="I44" s="95"/>
      <c r="J44" s="93"/>
      <c r="K44" s="95"/>
      <c r="L44" s="93"/>
      <c r="M44" s="95"/>
      <c r="N44" s="93"/>
      <c r="O44" s="95"/>
      <c r="P44" s="93"/>
      <c r="Q44" s="95"/>
      <c r="R44" s="93"/>
      <c r="S44" s="95"/>
      <c r="T44" s="41"/>
    </row>
    <row r="45" spans="1:27" ht="25.15" customHeight="1"/>
    <row r="46" spans="1:27" ht="31.15" customHeight="1" thickBot="1">
      <c r="A46" s="361" t="s">
        <v>541</v>
      </c>
      <c r="B46" s="362"/>
      <c r="C46" s="362"/>
      <c r="D46" s="362"/>
      <c r="E46" s="362"/>
      <c r="F46" s="362"/>
      <c r="G46" s="362"/>
      <c r="H46" s="362"/>
      <c r="I46" s="362"/>
      <c r="J46" s="362"/>
      <c r="K46" s="362"/>
      <c r="L46" s="362"/>
      <c r="M46" s="362"/>
      <c r="N46" s="362"/>
      <c r="O46" s="362"/>
      <c r="P46" s="362"/>
      <c r="Q46" s="362"/>
      <c r="R46" s="362"/>
      <c r="S46" s="362"/>
      <c r="T46" s="363"/>
      <c r="U46" s="115"/>
      <c r="V46" s="39"/>
      <c r="W46" s="39"/>
      <c r="X46" s="39"/>
      <c r="Y46" s="39"/>
      <c r="Z46" s="39"/>
      <c r="AA46" s="39"/>
    </row>
    <row r="47" spans="1:27" ht="76.150000000000006" customHeight="1">
      <c r="A47" s="353" t="s">
        <v>429</v>
      </c>
      <c r="B47" s="353" t="s">
        <v>430</v>
      </c>
      <c r="C47" s="354" t="s">
        <v>501</v>
      </c>
      <c r="D47" s="354" t="s">
        <v>431</v>
      </c>
      <c r="E47" s="356" t="s">
        <v>502</v>
      </c>
      <c r="F47" s="359" t="s">
        <v>503</v>
      </c>
      <c r="G47" s="360"/>
      <c r="H47" s="359" t="s">
        <v>504</v>
      </c>
      <c r="I47" s="360"/>
      <c r="J47" s="359" t="s">
        <v>505</v>
      </c>
      <c r="K47" s="360"/>
      <c r="L47" s="359" t="s">
        <v>506</v>
      </c>
      <c r="M47" s="360"/>
      <c r="N47" s="359" t="s">
        <v>512</v>
      </c>
      <c r="O47" s="360"/>
      <c r="P47" s="359" t="s">
        <v>508</v>
      </c>
      <c r="Q47" s="360"/>
      <c r="R47" s="359" t="s">
        <v>509</v>
      </c>
      <c r="S47" s="360"/>
      <c r="T47" s="365" t="s">
        <v>436</v>
      </c>
      <c r="V47" s="40"/>
      <c r="W47" s="40"/>
      <c r="X47" s="40"/>
      <c r="Y47" s="40"/>
      <c r="Z47" s="40"/>
      <c r="AA47" s="40"/>
    </row>
    <row r="48" spans="1:27" ht="77.5">
      <c r="A48" s="364"/>
      <c r="B48" s="364"/>
      <c r="C48" s="354"/>
      <c r="D48" s="354"/>
      <c r="E48" s="356"/>
      <c r="F48" s="82" t="s">
        <v>533</v>
      </c>
      <c r="G48" s="32" t="s">
        <v>534</v>
      </c>
      <c r="H48" s="82" t="s">
        <v>542</v>
      </c>
      <c r="I48" s="32" t="s">
        <v>543</v>
      </c>
      <c r="J48" s="82" t="s">
        <v>544</v>
      </c>
      <c r="K48" s="32" t="s">
        <v>545</v>
      </c>
      <c r="L48" s="82" t="s">
        <v>546</v>
      </c>
      <c r="M48" s="32" t="s">
        <v>547</v>
      </c>
      <c r="N48" s="82" t="s">
        <v>548</v>
      </c>
      <c r="O48" s="32" t="s">
        <v>549</v>
      </c>
      <c r="P48" s="82" t="s">
        <v>550</v>
      </c>
      <c r="Q48" s="32" t="s">
        <v>551</v>
      </c>
      <c r="R48" s="82" t="s">
        <v>552</v>
      </c>
      <c r="S48" s="32" t="s">
        <v>553</v>
      </c>
      <c r="T48" s="366"/>
      <c r="V48" s="40"/>
      <c r="W48" s="40"/>
      <c r="X48" s="40"/>
      <c r="Y48" s="40"/>
      <c r="Z48" s="40"/>
      <c r="AA48" s="40"/>
    </row>
    <row r="49" spans="1:27" ht="37.15" customHeight="1">
      <c r="A49" s="66" t="s">
        <v>497</v>
      </c>
      <c r="B49" s="66" t="s">
        <v>438</v>
      </c>
      <c r="C49" s="27"/>
      <c r="D49" s="66" t="s">
        <v>440</v>
      </c>
      <c r="E49" s="58">
        <v>0</v>
      </c>
      <c r="F49" s="100" t="e">
        <f>F40/SUM($F40:$G40)</f>
        <v>#DIV/0!</v>
      </c>
      <c r="G49" s="102" t="e">
        <f>G40/SUM($F40:$G40)</f>
        <v>#DIV/0!</v>
      </c>
      <c r="H49" s="100" t="e">
        <f t="shared" ref="H49:I53" si="11">H40/F40</f>
        <v>#DIV/0!</v>
      </c>
      <c r="I49" s="102" t="e">
        <f t="shared" si="11"/>
        <v>#DIV/0!</v>
      </c>
      <c r="J49" s="100" t="e">
        <f>J40/$H40</f>
        <v>#DIV/0!</v>
      </c>
      <c r="K49" s="102" t="e">
        <f>K40/$I40</f>
        <v>#DIV/0!</v>
      </c>
      <c r="L49" s="100" t="e">
        <f>L40/$H40</f>
        <v>#DIV/0!</v>
      </c>
      <c r="M49" s="102" t="e">
        <f>M40/$I40</f>
        <v>#DIV/0!</v>
      </c>
      <c r="N49" s="100" t="e">
        <f>N40/#REF!</f>
        <v>#REF!</v>
      </c>
      <c r="O49" s="102" t="e">
        <f>O40/#REF!</f>
        <v>#REF!</v>
      </c>
      <c r="P49" s="100" t="e">
        <f>P40/$H40</f>
        <v>#DIV/0!</v>
      </c>
      <c r="Q49" s="102" t="e">
        <f>Q40/$I40</f>
        <v>#DIV/0!</v>
      </c>
      <c r="R49" s="100" t="e">
        <f>R40/$H40</f>
        <v>#DIV/0!</v>
      </c>
      <c r="S49" s="102" t="e">
        <f>S40/$I40</f>
        <v>#DIV/0!</v>
      </c>
      <c r="T49" s="41"/>
      <c r="V49" s="40"/>
      <c r="W49" s="40"/>
      <c r="X49" s="40"/>
      <c r="Y49" s="40"/>
      <c r="Z49" s="40"/>
      <c r="AA49" s="40"/>
    </row>
    <row r="50" spans="1:27" ht="37.15" customHeight="1">
      <c r="A50" s="66" t="s">
        <v>497</v>
      </c>
      <c r="B50" s="66" t="s">
        <v>438</v>
      </c>
      <c r="C50" s="28">
        <v>43678</v>
      </c>
      <c r="D50" s="37" t="s">
        <v>441</v>
      </c>
      <c r="E50" s="58">
        <v>12599</v>
      </c>
      <c r="F50" s="100" t="e">
        <f>F41/SUM($F41:$G41)</f>
        <v>#VALUE!</v>
      </c>
      <c r="G50" s="102" t="e">
        <f>G41/SUM($F41:$G41)</f>
        <v>#VALUE!</v>
      </c>
      <c r="H50" s="100" t="e">
        <f t="shared" si="11"/>
        <v>#VALUE!</v>
      </c>
      <c r="I50" s="102" t="e">
        <f t="shared" si="11"/>
        <v>#VALUE!</v>
      </c>
      <c r="J50" s="100" t="e">
        <f>J41/$H41</f>
        <v>#VALUE!</v>
      </c>
      <c r="K50" s="102" t="e">
        <f>K41/$I41</f>
        <v>#DIV/0!</v>
      </c>
      <c r="L50" s="100" t="e">
        <f>L41/$H41</f>
        <v>#VALUE!</v>
      </c>
      <c r="M50" s="102" t="e">
        <f>M41/$I41</f>
        <v>#DIV/0!</v>
      </c>
      <c r="N50" s="100" t="e">
        <f>N41/#REF!</f>
        <v>#VALUE!</v>
      </c>
      <c r="O50" s="102" t="e">
        <f>O41/#REF!</f>
        <v>#REF!</v>
      </c>
      <c r="P50" s="100" t="e">
        <f>P41/$H41</f>
        <v>#VALUE!</v>
      </c>
      <c r="Q50" s="102" t="e">
        <f>Q41/$I41</f>
        <v>#DIV/0!</v>
      </c>
      <c r="R50" s="100" t="e">
        <f>R41/$H41</f>
        <v>#VALUE!</v>
      </c>
      <c r="S50" s="102" t="e">
        <f>S41/$I41</f>
        <v>#DIV/0!</v>
      </c>
      <c r="T50" s="41"/>
      <c r="V50" s="42"/>
      <c r="W50" s="42"/>
      <c r="X50" s="42"/>
      <c r="Y50" s="42"/>
      <c r="Z50" s="42"/>
      <c r="AA50" s="42"/>
    </row>
    <row r="51" spans="1:27" ht="37.15" customHeight="1">
      <c r="A51" s="66" t="s">
        <v>497</v>
      </c>
      <c r="B51" s="66" t="s">
        <v>438</v>
      </c>
      <c r="C51" s="28">
        <v>44044</v>
      </c>
      <c r="D51" s="37" t="s">
        <v>442</v>
      </c>
      <c r="E51" s="58">
        <v>234</v>
      </c>
      <c r="F51" s="104" t="e">
        <f t="shared" ref="F51:G53" si="12">F42/SUM($F42:$G42)</f>
        <v>#VALUE!</v>
      </c>
      <c r="G51" s="106" t="e">
        <f t="shared" si="12"/>
        <v>#VALUE!</v>
      </c>
      <c r="H51" s="104" t="e">
        <f t="shared" si="11"/>
        <v>#VALUE!</v>
      </c>
      <c r="I51" s="106" t="e">
        <f t="shared" si="11"/>
        <v>#VALUE!</v>
      </c>
      <c r="J51" s="104" t="e">
        <f>J$42/$H$42</f>
        <v>#DIV/0!</v>
      </c>
      <c r="K51" s="106" t="e">
        <f>K$42/$I$42</f>
        <v>#DIV/0!</v>
      </c>
      <c r="L51" s="104" t="e">
        <f>L$42/$H$42</f>
        <v>#DIV/0!</v>
      </c>
      <c r="M51" s="106" t="e">
        <f>M$42/$I$42</f>
        <v>#DIV/0!</v>
      </c>
      <c r="N51" s="100" t="e">
        <f>N42/#REF!</f>
        <v>#REF!</v>
      </c>
      <c r="O51" s="102" t="e">
        <f>O42/#REF!</f>
        <v>#REF!</v>
      </c>
      <c r="P51" s="104" t="e">
        <f>P$42/$H$42</f>
        <v>#DIV/0!</v>
      </c>
      <c r="Q51" s="106" t="e">
        <f>Q$42/$I$42</f>
        <v>#DIV/0!</v>
      </c>
      <c r="R51" s="104" t="e">
        <f>R$42/$H$42</f>
        <v>#DIV/0!</v>
      </c>
      <c r="S51" s="106" t="e">
        <f>S$42/$I$42</f>
        <v>#DIV/0!</v>
      </c>
      <c r="T51" s="41"/>
      <c r="V51" s="42"/>
      <c r="W51" s="42"/>
      <c r="X51" s="42"/>
      <c r="Y51" s="42"/>
      <c r="Z51" s="42"/>
      <c r="AA51" s="42"/>
    </row>
    <row r="52" spans="1:27" ht="37.15" customHeight="1">
      <c r="A52" s="66" t="s">
        <v>497</v>
      </c>
      <c r="B52" s="66" t="s">
        <v>438</v>
      </c>
      <c r="C52" s="28">
        <v>44044</v>
      </c>
      <c r="D52" s="37" t="s">
        <v>443</v>
      </c>
      <c r="E52" s="58">
        <v>811</v>
      </c>
      <c r="F52" s="104" t="e">
        <f t="shared" si="12"/>
        <v>#VALUE!</v>
      </c>
      <c r="G52" s="106" t="e">
        <f t="shared" si="12"/>
        <v>#VALUE!</v>
      </c>
      <c r="H52" s="104" t="e">
        <f t="shared" si="11"/>
        <v>#VALUE!</v>
      </c>
      <c r="I52" s="106" t="e">
        <f t="shared" si="11"/>
        <v>#VALUE!</v>
      </c>
      <c r="J52" s="104" t="e">
        <f>J$43/$H$43</f>
        <v>#DIV/0!</v>
      </c>
      <c r="K52" s="106" t="e">
        <f>K$43/$I$43</f>
        <v>#DIV/0!</v>
      </c>
      <c r="L52" s="104" t="e">
        <f>L$43/$H$43</f>
        <v>#DIV/0!</v>
      </c>
      <c r="M52" s="106" t="e">
        <f>M$43/$I$43</f>
        <v>#DIV/0!</v>
      </c>
      <c r="N52" s="100" t="e">
        <f>N43/#REF!</f>
        <v>#REF!</v>
      </c>
      <c r="O52" s="102" t="e">
        <f>O43/#REF!</f>
        <v>#REF!</v>
      </c>
      <c r="P52" s="104" t="e">
        <f>P$43/$H$43</f>
        <v>#DIV/0!</v>
      </c>
      <c r="Q52" s="106" t="e">
        <f>Q$43/$I$43</f>
        <v>#DIV/0!</v>
      </c>
      <c r="R52" s="104" t="e">
        <f>R$43/$H$43</f>
        <v>#DIV/0!</v>
      </c>
      <c r="S52" s="106" t="e">
        <f>S$43/$I$43</f>
        <v>#DIV/0!</v>
      </c>
      <c r="T52" s="41"/>
      <c r="V52" s="42"/>
      <c r="W52" s="42"/>
      <c r="X52" s="42"/>
      <c r="Y52" s="42"/>
      <c r="Z52" s="42"/>
      <c r="AA52" s="42"/>
    </row>
    <row r="53" spans="1:27" ht="37.15" customHeight="1" thickBot="1">
      <c r="A53" s="66" t="s">
        <v>497</v>
      </c>
      <c r="B53" s="66" t="s">
        <v>438</v>
      </c>
      <c r="C53" s="28">
        <v>44044</v>
      </c>
      <c r="D53" s="37" t="s">
        <v>444</v>
      </c>
      <c r="E53" s="58">
        <v>443</v>
      </c>
      <c r="F53" s="111" t="e">
        <f t="shared" si="12"/>
        <v>#VALUE!</v>
      </c>
      <c r="G53" s="113" t="e">
        <f t="shared" si="12"/>
        <v>#VALUE!</v>
      </c>
      <c r="H53" s="111" t="e">
        <f t="shared" si="11"/>
        <v>#VALUE!</v>
      </c>
      <c r="I53" s="113" t="e">
        <f t="shared" si="11"/>
        <v>#VALUE!</v>
      </c>
      <c r="J53" s="111" t="e">
        <f>J$44/$H$44</f>
        <v>#DIV/0!</v>
      </c>
      <c r="K53" s="113" t="e">
        <f>K$44/$I$44</f>
        <v>#DIV/0!</v>
      </c>
      <c r="L53" s="111" t="e">
        <f>L$44/$H$44</f>
        <v>#DIV/0!</v>
      </c>
      <c r="M53" s="113" t="e">
        <f>M$44/$I$44</f>
        <v>#DIV/0!</v>
      </c>
      <c r="N53" s="107" t="e">
        <f>N44/#REF!</f>
        <v>#REF!</v>
      </c>
      <c r="O53" s="109" t="e">
        <f>O44/#REF!</f>
        <v>#REF!</v>
      </c>
      <c r="P53" s="111" t="e">
        <f>P$44/$H$44</f>
        <v>#DIV/0!</v>
      </c>
      <c r="Q53" s="113" t="e">
        <f>Q$44/$I$44</f>
        <v>#DIV/0!</v>
      </c>
      <c r="R53" s="111" t="e">
        <f>R$44/$H$44</f>
        <v>#DIV/0!</v>
      </c>
      <c r="S53" s="113" t="e">
        <f>S$44/$I$44</f>
        <v>#DIV/0!</v>
      </c>
      <c r="T53" s="41"/>
      <c r="V53" s="42"/>
      <c r="W53" s="42"/>
      <c r="X53" s="42"/>
      <c r="Y53" s="42"/>
      <c r="Z53" s="42"/>
      <c r="AA53" s="42"/>
    </row>
    <row r="54" spans="1:27" ht="25.15" customHeight="1"/>
    <row r="55" spans="1:27" ht="31.15" customHeight="1" thickBot="1">
      <c r="A55" s="361" t="s">
        <v>554</v>
      </c>
      <c r="B55" s="362"/>
      <c r="C55" s="362"/>
      <c r="D55" s="362"/>
      <c r="E55" s="362"/>
      <c r="F55" s="362"/>
      <c r="G55" s="362"/>
      <c r="H55" s="362"/>
      <c r="I55" s="362"/>
      <c r="J55" s="362"/>
      <c r="K55" s="362"/>
      <c r="L55" s="362"/>
      <c r="M55" s="362"/>
      <c r="N55" s="362"/>
      <c r="O55" s="362"/>
      <c r="P55" s="362"/>
      <c r="Q55" s="362"/>
      <c r="R55" s="362"/>
      <c r="S55" s="362"/>
      <c r="T55" s="363"/>
      <c r="U55" s="115"/>
      <c r="V55" s="39"/>
      <c r="W55" s="39"/>
      <c r="X55" s="39"/>
      <c r="Y55" s="39"/>
      <c r="Z55" s="39"/>
      <c r="AA55" s="39"/>
    </row>
    <row r="56" spans="1:27" ht="72" customHeight="1">
      <c r="A56" s="354" t="s">
        <v>429</v>
      </c>
      <c r="B56" s="354" t="s">
        <v>430</v>
      </c>
      <c r="C56" s="354" t="s">
        <v>501</v>
      </c>
      <c r="D56" s="354" t="s">
        <v>431</v>
      </c>
      <c r="E56" s="356" t="s">
        <v>502</v>
      </c>
      <c r="F56" s="351" t="s">
        <v>503</v>
      </c>
      <c r="G56" s="352"/>
      <c r="H56" s="359" t="s">
        <v>504</v>
      </c>
      <c r="I56" s="360"/>
      <c r="J56" s="351" t="s">
        <v>505</v>
      </c>
      <c r="K56" s="352"/>
      <c r="L56" s="351" t="s">
        <v>506</v>
      </c>
      <c r="M56" s="352"/>
      <c r="N56" s="351" t="s">
        <v>512</v>
      </c>
      <c r="O56" s="352"/>
      <c r="P56" s="351" t="s">
        <v>508</v>
      </c>
      <c r="Q56" s="352"/>
      <c r="R56" s="351" t="s">
        <v>509</v>
      </c>
      <c r="S56" s="352"/>
      <c r="T56" s="355" t="s">
        <v>436</v>
      </c>
      <c r="V56" s="39"/>
      <c r="W56" s="39"/>
      <c r="X56" s="39"/>
      <c r="Y56" s="39"/>
      <c r="Z56" s="39"/>
      <c r="AA56" s="39"/>
    </row>
    <row r="57" spans="1:27" ht="93">
      <c r="A57" s="354"/>
      <c r="B57" s="354"/>
      <c r="C57" s="354"/>
      <c r="D57" s="354"/>
      <c r="E57" s="356"/>
      <c r="F57" s="82" t="s">
        <v>476</v>
      </c>
      <c r="G57" s="32" t="s">
        <v>477</v>
      </c>
      <c r="H57" s="82" t="s">
        <v>476</v>
      </c>
      <c r="I57" s="32" t="s">
        <v>477</v>
      </c>
      <c r="J57" s="82" t="s">
        <v>476</v>
      </c>
      <c r="K57" s="32" t="s">
        <v>477</v>
      </c>
      <c r="L57" s="82" t="s">
        <v>476</v>
      </c>
      <c r="M57" s="32" t="s">
        <v>477</v>
      </c>
      <c r="N57" s="82" t="s">
        <v>476</v>
      </c>
      <c r="O57" s="32" t="s">
        <v>477</v>
      </c>
      <c r="P57" s="82" t="s">
        <v>476</v>
      </c>
      <c r="Q57" s="32" t="s">
        <v>477</v>
      </c>
      <c r="R57" s="82" t="s">
        <v>476</v>
      </c>
      <c r="S57" s="32" t="s">
        <v>477</v>
      </c>
      <c r="T57" s="355"/>
      <c r="V57" s="40"/>
      <c r="W57" s="40"/>
      <c r="X57" s="40"/>
      <c r="Y57" s="40"/>
      <c r="Z57" s="40"/>
      <c r="AA57" s="40"/>
    </row>
    <row r="58" spans="1:27" ht="37.15" customHeight="1">
      <c r="A58" s="66" t="s">
        <v>497</v>
      </c>
      <c r="B58" s="66" t="s">
        <v>438</v>
      </c>
      <c r="C58" s="27"/>
      <c r="D58" s="66" t="s">
        <v>440</v>
      </c>
      <c r="E58" s="58">
        <v>0</v>
      </c>
      <c r="F58" s="83">
        <v>0</v>
      </c>
      <c r="G58" s="84">
        <v>0</v>
      </c>
      <c r="H58" s="83"/>
      <c r="I58" s="84"/>
      <c r="J58" s="83"/>
      <c r="K58" s="84"/>
      <c r="L58" s="83"/>
      <c r="M58" s="84"/>
      <c r="N58" s="41"/>
      <c r="O58" s="92"/>
      <c r="P58" s="83"/>
      <c r="Q58" s="84"/>
      <c r="R58" s="83"/>
      <c r="S58" s="84"/>
      <c r="T58" s="34"/>
      <c r="V58" s="40"/>
      <c r="W58" s="40"/>
      <c r="X58" s="40"/>
      <c r="Y58" s="40"/>
      <c r="Z58" s="40"/>
      <c r="AA58" s="40"/>
    </row>
    <row r="59" spans="1:27" ht="160.9" customHeight="1">
      <c r="A59" s="66" t="s">
        <v>497</v>
      </c>
      <c r="B59" s="66" t="s">
        <v>438</v>
      </c>
      <c r="C59" s="28">
        <v>43678</v>
      </c>
      <c r="D59" s="37" t="s">
        <v>441</v>
      </c>
      <c r="E59" s="86">
        <v>12599</v>
      </c>
      <c r="F59" s="87" t="s">
        <v>479</v>
      </c>
      <c r="G59" s="84" t="s">
        <v>479</v>
      </c>
      <c r="H59" s="87" t="s">
        <v>555</v>
      </c>
      <c r="I59" s="116"/>
      <c r="J59" s="117" t="s">
        <v>556</v>
      </c>
      <c r="K59" s="118"/>
      <c r="L59" s="87" t="s">
        <v>557</v>
      </c>
      <c r="M59" s="90"/>
      <c r="N59" s="87" t="s">
        <v>558</v>
      </c>
      <c r="O59" s="114"/>
      <c r="P59" s="87" t="s">
        <v>559</v>
      </c>
      <c r="Q59" s="90"/>
      <c r="R59" s="87" t="s">
        <v>560</v>
      </c>
      <c r="S59" s="84"/>
      <c r="T59" s="34"/>
    </row>
    <row r="60" spans="1:27" ht="37.15" customHeight="1">
      <c r="A60" s="66" t="s">
        <v>497</v>
      </c>
      <c r="B60" s="66" t="s">
        <v>438</v>
      </c>
      <c r="C60" s="28">
        <v>44044</v>
      </c>
      <c r="D60" s="37" t="s">
        <v>442</v>
      </c>
      <c r="E60" s="58">
        <v>234</v>
      </c>
      <c r="F60" s="83" t="s">
        <v>479</v>
      </c>
      <c r="G60" s="84" t="s">
        <v>479</v>
      </c>
      <c r="H60" s="83"/>
      <c r="I60" s="84"/>
      <c r="J60" s="83"/>
      <c r="K60" s="84"/>
      <c r="L60" s="83"/>
      <c r="M60" s="84"/>
      <c r="N60" s="83"/>
      <c r="O60" s="84"/>
      <c r="P60" s="83"/>
      <c r="Q60" s="84"/>
      <c r="R60" s="83"/>
      <c r="S60" s="84"/>
      <c r="T60" s="34"/>
    </row>
    <row r="61" spans="1:27" ht="37.15" customHeight="1">
      <c r="A61" s="66" t="s">
        <v>497</v>
      </c>
      <c r="B61" s="66" t="s">
        <v>438</v>
      </c>
      <c r="C61" s="28">
        <v>44044</v>
      </c>
      <c r="D61" s="37" t="s">
        <v>443</v>
      </c>
      <c r="E61" s="58">
        <v>811</v>
      </c>
      <c r="F61" s="41" t="s">
        <v>479</v>
      </c>
      <c r="G61" s="92" t="s">
        <v>479</v>
      </c>
      <c r="H61" s="41"/>
      <c r="I61" s="92"/>
      <c r="J61" s="41"/>
      <c r="K61" s="92"/>
      <c r="L61" s="41"/>
      <c r="M61" s="92"/>
      <c r="N61" s="41"/>
      <c r="O61" s="92"/>
      <c r="P61" s="41"/>
      <c r="Q61" s="92"/>
      <c r="R61" s="41"/>
      <c r="S61" s="92"/>
      <c r="T61" s="34"/>
    </row>
    <row r="62" spans="1:27" ht="37.15" customHeight="1" thickBot="1">
      <c r="A62" s="66" t="s">
        <v>497</v>
      </c>
      <c r="B62" s="66" t="s">
        <v>438</v>
      </c>
      <c r="C62" s="28">
        <v>44044</v>
      </c>
      <c r="D62" s="37" t="s">
        <v>444</v>
      </c>
      <c r="E62" s="58">
        <v>443</v>
      </c>
      <c r="F62" s="93" t="s">
        <v>479</v>
      </c>
      <c r="G62" s="95" t="s">
        <v>479</v>
      </c>
      <c r="H62" s="93"/>
      <c r="I62" s="95"/>
      <c r="J62" s="93"/>
      <c r="K62" s="95"/>
      <c r="L62" s="93"/>
      <c r="M62" s="95"/>
      <c r="N62" s="93"/>
      <c r="O62" s="95"/>
      <c r="P62" s="93"/>
      <c r="Q62" s="95"/>
      <c r="R62" s="93"/>
      <c r="S62" s="95"/>
      <c r="T62" s="34"/>
    </row>
    <row r="63" spans="1:27" ht="25.15" customHeight="1"/>
    <row r="64" spans="1:27" ht="31.15" customHeight="1" thickBot="1">
      <c r="A64" s="361" t="s">
        <v>561</v>
      </c>
      <c r="B64" s="362"/>
      <c r="C64" s="362"/>
      <c r="D64" s="362"/>
      <c r="E64" s="362"/>
      <c r="F64" s="362"/>
      <c r="G64" s="362"/>
      <c r="H64" s="362"/>
      <c r="I64" s="362"/>
      <c r="J64" s="362"/>
      <c r="K64" s="362"/>
      <c r="L64" s="362"/>
      <c r="M64" s="362"/>
      <c r="N64" s="362"/>
      <c r="O64" s="362"/>
      <c r="P64" s="362"/>
      <c r="Q64" s="362"/>
      <c r="R64" s="362"/>
      <c r="S64" s="362"/>
      <c r="T64" s="363"/>
      <c r="U64" s="115"/>
      <c r="V64" s="39"/>
      <c r="W64" s="39"/>
      <c r="X64" s="39"/>
      <c r="Y64" s="39"/>
      <c r="Z64" s="39"/>
      <c r="AA64" s="39"/>
    </row>
    <row r="65" spans="1:27" ht="72" customHeight="1">
      <c r="A65" s="353" t="s">
        <v>429</v>
      </c>
      <c r="B65" s="353" t="s">
        <v>430</v>
      </c>
      <c r="C65" s="354" t="s">
        <v>501</v>
      </c>
      <c r="D65" s="354" t="s">
        <v>431</v>
      </c>
      <c r="E65" s="356" t="s">
        <v>502</v>
      </c>
      <c r="F65" s="359" t="s">
        <v>503</v>
      </c>
      <c r="G65" s="360"/>
      <c r="H65" s="359" t="s">
        <v>504</v>
      </c>
      <c r="I65" s="360"/>
      <c r="J65" s="359" t="s">
        <v>505</v>
      </c>
      <c r="K65" s="360"/>
      <c r="L65" s="359" t="s">
        <v>506</v>
      </c>
      <c r="M65" s="360"/>
      <c r="N65" s="359" t="s">
        <v>512</v>
      </c>
      <c r="O65" s="360"/>
      <c r="P65" s="359" t="s">
        <v>508</v>
      </c>
      <c r="Q65" s="360"/>
      <c r="R65" s="359" t="s">
        <v>509</v>
      </c>
      <c r="S65" s="360"/>
      <c r="T65" s="365" t="s">
        <v>436</v>
      </c>
      <c r="V65" s="39"/>
      <c r="W65" s="39"/>
      <c r="X65" s="39"/>
      <c r="Y65" s="39"/>
      <c r="Z65" s="39"/>
      <c r="AA65" s="39"/>
    </row>
    <row r="66" spans="1:27" ht="147" customHeight="1">
      <c r="A66" s="364"/>
      <c r="B66" s="364"/>
      <c r="C66" s="354"/>
      <c r="D66" s="354"/>
      <c r="E66" s="356"/>
      <c r="F66" s="82" t="s">
        <v>562</v>
      </c>
      <c r="G66" s="32" t="s">
        <v>563</v>
      </c>
      <c r="H66" s="82" t="s">
        <v>562</v>
      </c>
      <c r="I66" s="32" t="s">
        <v>563</v>
      </c>
      <c r="J66" s="82" t="s">
        <v>564</v>
      </c>
      <c r="K66" s="32" t="s">
        <v>565</v>
      </c>
      <c r="L66" s="82" t="s">
        <v>566</v>
      </c>
      <c r="M66" s="32" t="s">
        <v>567</v>
      </c>
      <c r="N66" s="82" t="s">
        <v>568</v>
      </c>
      <c r="O66" s="32" t="s">
        <v>569</v>
      </c>
      <c r="P66" s="82" t="s">
        <v>570</v>
      </c>
      <c r="Q66" s="32" t="s">
        <v>571</v>
      </c>
      <c r="R66" s="82" t="s">
        <v>572</v>
      </c>
      <c r="S66" s="32" t="s">
        <v>573</v>
      </c>
      <c r="T66" s="366"/>
      <c r="V66" s="40"/>
      <c r="W66" s="40"/>
      <c r="X66" s="40"/>
      <c r="Y66" s="40"/>
      <c r="Z66" s="40"/>
      <c r="AA66" s="40"/>
    </row>
    <row r="67" spans="1:27" ht="37.15" customHeight="1">
      <c r="A67" s="66" t="s">
        <v>497</v>
      </c>
      <c r="B67" s="66" t="s">
        <v>438</v>
      </c>
      <c r="C67" s="27"/>
      <c r="D67" s="66" t="s">
        <v>440</v>
      </c>
      <c r="E67" s="58">
        <v>0</v>
      </c>
      <c r="F67" s="100" t="e">
        <f t="shared" ref="F67:G69" si="13">F58/SUM($F58:$G58)</f>
        <v>#DIV/0!</v>
      </c>
      <c r="G67" s="102" t="e">
        <f t="shared" si="13"/>
        <v>#DIV/0!</v>
      </c>
      <c r="H67" s="100" t="e">
        <f>H58/F58</f>
        <v>#DIV/0!</v>
      </c>
      <c r="I67" s="102" t="e">
        <f>I58/G58</f>
        <v>#DIV/0!</v>
      </c>
      <c r="J67" s="100" t="e">
        <f>J58/$H$58</f>
        <v>#DIV/0!</v>
      </c>
      <c r="K67" s="102" t="e">
        <f>K$58/$I$58</f>
        <v>#DIV/0!</v>
      </c>
      <c r="L67" s="100" t="e">
        <f>L58/$H$58</f>
        <v>#DIV/0!</v>
      </c>
      <c r="M67" s="102" t="e">
        <f>M$58/$I$58</f>
        <v>#DIV/0!</v>
      </c>
      <c r="N67" s="100" t="e">
        <f>N58/#REF!</f>
        <v>#REF!</v>
      </c>
      <c r="O67" s="102" t="e">
        <f>O58/#REF!</f>
        <v>#REF!</v>
      </c>
      <c r="P67" s="100" t="e">
        <f>P58/$H$58</f>
        <v>#DIV/0!</v>
      </c>
      <c r="Q67" s="102" t="e">
        <f>Q$58/$I$58</f>
        <v>#DIV/0!</v>
      </c>
      <c r="R67" s="100" t="e">
        <f>R58/$H$58</f>
        <v>#DIV/0!</v>
      </c>
      <c r="S67" s="102" t="e">
        <f>S$58/$I$58</f>
        <v>#DIV/0!</v>
      </c>
      <c r="T67" s="41"/>
      <c r="V67" s="40"/>
      <c r="W67" s="40"/>
      <c r="X67" s="40"/>
      <c r="Y67" s="40"/>
      <c r="Z67" s="40"/>
      <c r="AA67" s="40"/>
    </row>
    <row r="68" spans="1:27" ht="37.15" customHeight="1">
      <c r="A68" s="66" t="s">
        <v>497</v>
      </c>
      <c r="B68" s="66" t="s">
        <v>438</v>
      </c>
      <c r="C68" s="28">
        <v>43678</v>
      </c>
      <c r="D68" s="37" t="s">
        <v>441</v>
      </c>
      <c r="E68" s="58">
        <v>12599</v>
      </c>
      <c r="F68" s="100" t="e">
        <f t="shared" si="13"/>
        <v>#VALUE!</v>
      </c>
      <c r="G68" s="102" t="e">
        <f t="shared" si="13"/>
        <v>#VALUE!</v>
      </c>
      <c r="H68" s="104" t="e">
        <f>H59/$F59</f>
        <v>#VALUE!</v>
      </c>
      <c r="I68" s="106" t="e">
        <f>I59/$G59</f>
        <v>#VALUE!</v>
      </c>
      <c r="J68" s="104" t="e">
        <f>J59/$H59</f>
        <v>#VALUE!</v>
      </c>
      <c r="K68" s="106" t="e">
        <f>K59/$I59</f>
        <v>#DIV/0!</v>
      </c>
      <c r="L68" s="104" t="e">
        <f>L59/$H59</f>
        <v>#VALUE!</v>
      </c>
      <c r="M68" s="106" t="e">
        <f>M59/$I59</f>
        <v>#DIV/0!</v>
      </c>
      <c r="N68" s="100" t="e">
        <f>N59/#REF!</f>
        <v>#VALUE!</v>
      </c>
      <c r="O68" s="102" t="e">
        <f>O59/#REF!</f>
        <v>#REF!</v>
      </c>
      <c r="P68" s="104" t="e">
        <f>P59/$H59</f>
        <v>#VALUE!</v>
      </c>
      <c r="Q68" s="106" t="e">
        <f>Q59/$I59</f>
        <v>#DIV/0!</v>
      </c>
      <c r="R68" s="104" t="e">
        <f>R59/$H59</f>
        <v>#VALUE!</v>
      </c>
      <c r="S68" s="106" t="e">
        <f>S59/$I59</f>
        <v>#DIV/0!</v>
      </c>
      <c r="T68" s="41"/>
      <c r="V68" s="42"/>
      <c r="W68" s="42"/>
      <c r="X68" s="42"/>
      <c r="Y68" s="42"/>
      <c r="Z68" s="42"/>
      <c r="AA68" s="42"/>
    </row>
    <row r="69" spans="1:27" ht="37.15" customHeight="1">
      <c r="A69" s="66" t="s">
        <v>497</v>
      </c>
      <c r="B69" s="66" t="s">
        <v>438</v>
      </c>
      <c r="C69" s="28">
        <v>44044</v>
      </c>
      <c r="D69" s="37" t="s">
        <v>442</v>
      </c>
      <c r="E69" s="58">
        <v>234</v>
      </c>
      <c r="F69" s="100" t="e">
        <f t="shared" si="13"/>
        <v>#VALUE!</v>
      </c>
      <c r="G69" s="102" t="e">
        <f t="shared" si="13"/>
        <v>#VALUE!</v>
      </c>
      <c r="H69" s="104" t="e">
        <f>H60/$F60</f>
        <v>#VALUE!</v>
      </c>
      <c r="I69" s="106" t="e">
        <f>I60/$G60</f>
        <v>#VALUE!</v>
      </c>
      <c r="J69" s="104" t="e">
        <f>J60/$H60</f>
        <v>#DIV/0!</v>
      </c>
      <c r="K69" s="106" t="e">
        <f>K60/$I60</f>
        <v>#DIV/0!</v>
      </c>
      <c r="L69" s="104" t="e">
        <f>L60/$H60</f>
        <v>#DIV/0!</v>
      </c>
      <c r="M69" s="106" t="e">
        <f>M60/$I60</f>
        <v>#DIV/0!</v>
      </c>
      <c r="N69" s="100" t="e">
        <f>N60/#REF!</f>
        <v>#REF!</v>
      </c>
      <c r="O69" s="102" t="e">
        <f>O60/#REF!</f>
        <v>#REF!</v>
      </c>
      <c r="P69" s="104" t="e">
        <f>P60/$H60</f>
        <v>#DIV/0!</v>
      </c>
      <c r="Q69" s="106" t="e">
        <f>Q60/$I60</f>
        <v>#DIV/0!</v>
      </c>
      <c r="R69" s="104" t="e">
        <f>R60/$H60</f>
        <v>#DIV/0!</v>
      </c>
      <c r="S69" s="106" t="e">
        <f>S60/$I60</f>
        <v>#DIV/0!</v>
      </c>
      <c r="T69" s="41"/>
      <c r="V69" s="42"/>
      <c r="W69" s="42"/>
      <c r="X69" s="42"/>
      <c r="Y69" s="42"/>
      <c r="Z69" s="42"/>
      <c r="AA69" s="42"/>
    </row>
    <row r="70" spans="1:27" ht="37.15" customHeight="1">
      <c r="A70" s="66" t="s">
        <v>497</v>
      </c>
      <c r="B70" s="66" t="s">
        <v>438</v>
      </c>
      <c r="C70" s="28">
        <v>44044</v>
      </c>
      <c r="D70" s="37" t="s">
        <v>443</v>
      </c>
      <c r="E70" s="58">
        <v>811</v>
      </c>
      <c r="F70" s="104" t="e">
        <f t="shared" ref="F70:G71" si="14">F61/SUM($F61:$G61)</f>
        <v>#VALUE!</v>
      </c>
      <c r="G70" s="106" t="e">
        <f>G61/SUM($F61:$G61)</f>
        <v>#VALUE!</v>
      </c>
      <c r="H70" s="104" t="e">
        <f>H61/F61</f>
        <v>#VALUE!</v>
      </c>
      <c r="I70" s="106" t="e">
        <f>I61/G61</f>
        <v>#VALUE!</v>
      </c>
      <c r="J70" s="104" t="e">
        <f>J61/$H$61</f>
        <v>#DIV/0!</v>
      </c>
      <c r="K70" s="106" t="e">
        <f>K61/$I$61</f>
        <v>#DIV/0!</v>
      </c>
      <c r="L70" s="104" t="e">
        <f>L61/$H$61</f>
        <v>#DIV/0!</v>
      </c>
      <c r="M70" s="106" t="e">
        <f>M61/$I$61</f>
        <v>#DIV/0!</v>
      </c>
      <c r="N70" s="100" t="e">
        <f>N61/#REF!</f>
        <v>#REF!</v>
      </c>
      <c r="O70" s="102" t="e">
        <f>O61/#REF!</f>
        <v>#REF!</v>
      </c>
      <c r="P70" s="104" t="e">
        <f>P61/$H$61</f>
        <v>#DIV/0!</v>
      </c>
      <c r="Q70" s="106" t="e">
        <f>Q61/$I$61</f>
        <v>#DIV/0!</v>
      </c>
      <c r="R70" s="104" t="e">
        <f>R61/$H$61</f>
        <v>#DIV/0!</v>
      </c>
      <c r="S70" s="106" t="e">
        <f>S61/$I$61</f>
        <v>#DIV/0!</v>
      </c>
      <c r="T70" s="41"/>
      <c r="V70" s="42"/>
      <c r="W70" s="42"/>
      <c r="X70" s="42"/>
      <c r="Y70" s="42"/>
      <c r="Z70" s="42"/>
      <c r="AA70" s="42"/>
    </row>
    <row r="71" spans="1:27" ht="37.15" customHeight="1" thickBot="1">
      <c r="A71" s="66" t="s">
        <v>497</v>
      </c>
      <c r="B71" s="66" t="s">
        <v>438</v>
      </c>
      <c r="C71" s="28">
        <v>44044</v>
      </c>
      <c r="D71" s="37" t="s">
        <v>444</v>
      </c>
      <c r="E71" s="58">
        <v>443</v>
      </c>
      <c r="F71" s="111" t="e">
        <f t="shared" si="14"/>
        <v>#VALUE!</v>
      </c>
      <c r="G71" s="113" t="e">
        <f t="shared" si="14"/>
        <v>#VALUE!</v>
      </c>
      <c r="H71" s="111" t="e">
        <f>H62/F62</f>
        <v>#VALUE!</v>
      </c>
      <c r="I71" s="113" t="e">
        <f>I62/G62</f>
        <v>#VALUE!</v>
      </c>
      <c r="J71" s="111" t="e">
        <f>J62/$H$62</f>
        <v>#DIV/0!</v>
      </c>
      <c r="K71" s="113" t="e">
        <f>K62/$I$62</f>
        <v>#DIV/0!</v>
      </c>
      <c r="L71" s="111" t="e">
        <f>L62/$H$62</f>
        <v>#DIV/0!</v>
      </c>
      <c r="M71" s="113" t="e">
        <f>M62/$I$62</f>
        <v>#DIV/0!</v>
      </c>
      <c r="N71" s="107" t="e">
        <f>N62/#REF!</f>
        <v>#REF!</v>
      </c>
      <c r="O71" s="109" t="e">
        <f>O62/#REF!</f>
        <v>#REF!</v>
      </c>
      <c r="P71" s="111" t="e">
        <f>P62/$H$62</f>
        <v>#DIV/0!</v>
      </c>
      <c r="Q71" s="113" t="e">
        <f>Q62/$I$62</f>
        <v>#DIV/0!</v>
      </c>
      <c r="R71" s="111" t="e">
        <f>R62/$H$62</f>
        <v>#DIV/0!</v>
      </c>
      <c r="S71" s="113" t="e">
        <f>S62/$I$62</f>
        <v>#DIV/0!</v>
      </c>
      <c r="T71" s="41"/>
      <c r="V71" s="42"/>
      <c r="W71" s="42"/>
      <c r="X71" s="42"/>
      <c r="Y71" s="42"/>
      <c r="Z71" s="42"/>
      <c r="AA71" s="42"/>
    </row>
  </sheetData>
  <mergeCells count="88">
    <mergeCell ref="X20:Z20"/>
    <mergeCell ref="AA20:AA21"/>
    <mergeCell ref="E20:E21"/>
    <mergeCell ref="F20:H20"/>
    <mergeCell ref="I20:K20"/>
    <mergeCell ref="L20:N20"/>
    <mergeCell ref="O20:Q20"/>
    <mergeCell ref="R20:T20"/>
    <mergeCell ref="A1:M1"/>
    <mergeCell ref="A2:M2"/>
    <mergeCell ref="A10:L10"/>
    <mergeCell ref="A11:L11"/>
    <mergeCell ref="A19:AA19"/>
    <mergeCell ref="A20:A21"/>
    <mergeCell ref="X29:Z29"/>
    <mergeCell ref="AA29:AA30"/>
    <mergeCell ref="A37:T37"/>
    <mergeCell ref="R29:T29"/>
    <mergeCell ref="U29:W29"/>
    <mergeCell ref="A28:AA28"/>
    <mergeCell ref="A29:A30"/>
    <mergeCell ref="B29:B30"/>
    <mergeCell ref="C29:C30"/>
    <mergeCell ref="D29:D30"/>
    <mergeCell ref="E29:E30"/>
    <mergeCell ref="B20:B21"/>
    <mergeCell ref="C20:C21"/>
    <mergeCell ref="D20:D21"/>
    <mergeCell ref="U20:W20"/>
    <mergeCell ref="A38:A39"/>
    <mergeCell ref="B38:B39"/>
    <mergeCell ref="C38:C39"/>
    <mergeCell ref="D38:D39"/>
    <mergeCell ref="E38:E39"/>
    <mergeCell ref="F38:G38"/>
    <mergeCell ref="F29:H29"/>
    <mergeCell ref="I29:K29"/>
    <mergeCell ref="L29:N29"/>
    <mergeCell ref="O29:Q29"/>
    <mergeCell ref="T38:T39"/>
    <mergeCell ref="A46:T46"/>
    <mergeCell ref="A47:A48"/>
    <mergeCell ref="B47:B48"/>
    <mergeCell ref="C47:C48"/>
    <mergeCell ref="D47:D48"/>
    <mergeCell ref="E47:E48"/>
    <mergeCell ref="F47:G47"/>
    <mergeCell ref="H47:I47"/>
    <mergeCell ref="H38:I38"/>
    <mergeCell ref="J38:K38"/>
    <mergeCell ref="L38:M38"/>
    <mergeCell ref="N38:O38"/>
    <mergeCell ref="P38:Q38"/>
    <mergeCell ref="J47:K47"/>
    <mergeCell ref="R38:S38"/>
    <mergeCell ref="T56:T57"/>
    <mergeCell ref="T47:T48"/>
    <mergeCell ref="A55:T55"/>
    <mergeCell ref="A56:A57"/>
    <mergeCell ref="B56:B57"/>
    <mergeCell ref="C56:C57"/>
    <mergeCell ref="D56:D57"/>
    <mergeCell ref="E56:E57"/>
    <mergeCell ref="F56:G56"/>
    <mergeCell ref="H56:I56"/>
    <mergeCell ref="J56:K56"/>
    <mergeCell ref="L56:M56"/>
    <mergeCell ref="P65:Q65"/>
    <mergeCell ref="L47:M47"/>
    <mergeCell ref="N47:O47"/>
    <mergeCell ref="P47:Q47"/>
    <mergeCell ref="R47:S47"/>
    <mergeCell ref="E65:E66"/>
    <mergeCell ref="N56:O56"/>
    <mergeCell ref="P56:Q56"/>
    <mergeCell ref="R56:S56"/>
    <mergeCell ref="R65:S65"/>
    <mergeCell ref="A64:T64"/>
    <mergeCell ref="A65:A66"/>
    <mergeCell ref="B65:B66"/>
    <mergeCell ref="C65:C66"/>
    <mergeCell ref="D65:D66"/>
    <mergeCell ref="T65:T66"/>
    <mergeCell ref="F65:G65"/>
    <mergeCell ref="H65:I65"/>
    <mergeCell ref="J65:K65"/>
    <mergeCell ref="L65:M65"/>
    <mergeCell ref="N65:O6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00AA-D7BD-AC4A-BC03-1717D4443094}">
  <sheetPr>
    <tabColor theme="9"/>
  </sheetPr>
  <dimension ref="A1:M17"/>
  <sheetViews>
    <sheetView zoomScale="70" zoomScaleNormal="70" workbookViewId="0">
      <selection activeCell="E12" sqref="E12:L12"/>
    </sheetView>
  </sheetViews>
  <sheetFormatPr baseColWidth="10" defaultColWidth="8.1796875" defaultRowHeight="15.5"/>
  <cols>
    <col min="1" max="1" width="13.453125" style="24" customWidth="1"/>
    <col min="2" max="2" width="17.7265625" style="24" customWidth="1"/>
    <col min="3" max="3" width="17.26953125" style="24" customWidth="1"/>
    <col min="4" max="4" width="24.453125" style="24" customWidth="1"/>
    <col min="5" max="5" width="21.7265625" style="24" customWidth="1"/>
    <col min="6" max="6" width="31" style="24" customWidth="1"/>
    <col min="7" max="7" width="19.7265625" style="24" customWidth="1"/>
    <col min="8" max="8" width="15.453125" style="24" customWidth="1"/>
    <col min="9" max="9" width="18.453125" style="24" customWidth="1"/>
    <col min="10" max="10" width="19.26953125" style="24" customWidth="1"/>
    <col min="11" max="11" width="18.1796875" style="24" customWidth="1"/>
    <col min="12" max="12" width="25.453125" style="24" customWidth="1"/>
    <col min="13" max="13" width="22.7265625" style="24" customWidth="1"/>
    <col min="14" max="16374" width="8.453125" style="24" bestFit="1" customWidth="1"/>
    <col min="16375" max="16383" width="8.1796875" style="24" bestFit="1" customWidth="1"/>
    <col min="16384" max="16384" width="8.1796875" style="24"/>
  </cols>
  <sheetData>
    <row r="1" spans="1:13" ht="49.15" customHeight="1">
      <c r="A1" s="354" t="s">
        <v>574</v>
      </c>
      <c r="B1" s="358"/>
      <c r="C1" s="358"/>
      <c r="D1" s="358"/>
      <c r="E1" s="358"/>
      <c r="F1" s="358"/>
      <c r="G1" s="358"/>
      <c r="H1" s="358"/>
      <c r="I1" s="358"/>
      <c r="J1" s="358"/>
      <c r="K1" s="358"/>
      <c r="L1" s="358"/>
      <c r="M1" s="358"/>
    </row>
    <row r="2" spans="1:13" ht="27.75" customHeight="1">
      <c r="A2" s="354" t="s">
        <v>575</v>
      </c>
      <c r="B2" s="354"/>
      <c r="C2" s="354"/>
      <c r="D2" s="354"/>
      <c r="E2" s="354"/>
      <c r="F2" s="354"/>
      <c r="G2" s="354"/>
      <c r="H2" s="354"/>
      <c r="I2" s="354"/>
      <c r="J2" s="354"/>
      <c r="K2" s="354"/>
      <c r="L2" s="354"/>
      <c r="M2" s="354"/>
    </row>
    <row r="3" spans="1:13" s="26" customFormat="1" ht="78" customHeight="1">
      <c r="A3" s="22" t="s">
        <v>429</v>
      </c>
      <c r="B3" s="22" t="s">
        <v>430</v>
      </c>
      <c r="C3" s="22" t="s">
        <v>54</v>
      </c>
      <c r="D3" s="22" t="s">
        <v>431</v>
      </c>
      <c r="E3" s="22" t="s">
        <v>432</v>
      </c>
      <c r="F3" s="72" t="s">
        <v>433</v>
      </c>
      <c r="G3" s="22" t="s">
        <v>434</v>
      </c>
      <c r="H3" s="22" t="s">
        <v>156</v>
      </c>
      <c r="I3" s="22" t="s">
        <v>157</v>
      </c>
      <c r="J3" s="22" t="s">
        <v>158</v>
      </c>
      <c r="K3" s="22" t="s">
        <v>435</v>
      </c>
      <c r="L3" s="22" t="s">
        <v>160</v>
      </c>
      <c r="M3" s="22" t="s">
        <v>436</v>
      </c>
    </row>
    <row r="4" spans="1:13" s="26" customFormat="1" ht="34.9" customHeight="1">
      <c r="A4" s="2" t="s">
        <v>437</v>
      </c>
      <c r="B4" s="2" t="s">
        <v>438</v>
      </c>
      <c r="C4" s="348" t="s">
        <v>439</v>
      </c>
      <c r="D4" s="66" t="s">
        <v>440</v>
      </c>
      <c r="E4" s="70">
        <f>'Indicador 1'!E5</f>
        <v>0</v>
      </c>
      <c r="F4" s="182">
        <v>0</v>
      </c>
      <c r="G4" s="182">
        <v>0</v>
      </c>
      <c r="H4" s="182">
        <v>0</v>
      </c>
      <c r="I4" s="182">
        <v>0</v>
      </c>
      <c r="J4" s="182">
        <v>0</v>
      </c>
      <c r="K4" s="182">
        <v>0</v>
      </c>
      <c r="L4" s="182">
        <v>0</v>
      </c>
      <c r="M4" s="43"/>
    </row>
    <row r="5" spans="1:13" ht="60.75" customHeight="1">
      <c r="A5" s="2" t="s">
        <v>437</v>
      </c>
      <c r="B5" s="2" t="s">
        <v>438</v>
      </c>
      <c r="C5" s="349"/>
      <c r="D5" s="53" t="s">
        <v>441</v>
      </c>
      <c r="E5" s="70">
        <f>'Indicador 1'!E6</f>
        <v>65</v>
      </c>
      <c r="F5" s="271">
        <v>65</v>
      </c>
      <c r="G5" s="271">
        <v>1</v>
      </c>
      <c r="H5" s="271">
        <v>15</v>
      </c>
      <c r="I5" s="271">
        <v>65</v>
      </c>
      <c r="J5" s="271">
        <v>65</v>
      </c>
      <c r="K5" s="271">
        <v>48</v>
      </c>
      <c r="L5" s="271">
        <v>65</v>
      </c>
      <c r="M5" s="44"/>
    </row>
    <row r="6" spans="1:13" ht="34.9" customHeight="1">
      <c r="A6" s="2" t="s">
        <v>437</v>
      </c>
      <c r="B6" s="2" t="s">
        <v>438</v>
      </c>
      <c r="C6" s="349"/>
      <c r="D6" s="37" t="s">
        <v>442</v>
      </c>
      <c r="E6" s="70">
        <f>'Indicador 1'!E7</f>
        <v>31</v>
      </c>
      <c r="F6" s="271">
        <v>3</v>
      </c>
      <c r="G6" s="271">
        <v>3</v>
      </c>
      <c r="H6" s="271">
        <v>10</v>
      </c>
      <c r="I6" s="271">
        <v>31</v>
      </c>
      <c r="J6" s="271">
        <v>24</v>
      </c>
      <c r="K6" s="271">
        <v>17</v>
      </c>
      <c r="L6" s="271">
        <v>11</v>
      </c>
      <c r="M6" s="44"/>
    </row>
    <row r="7" spans="1:13" ht="34.9" customHeight="1">
      <c r="A7" s="2" t="s">
        <v>437</v>
      </c>
      <c r="B7" s="2" t="s">
        <v>438</v>
      </c>
      <c r="C7" s="349"/>
      <c r="D7" s="73" t="s">
        <v>443</v>
      </c>
      <c r="E7" s="70">
        <f>'Indicador 1'!E8</f>
        <v>60</v>
      </c>
      <c r="F7" s="271">
        <v>5</v>
      </c>
      <c r="G7" s="271">
        <v>10</v>
      </c>
      <c r="H7" s="271">
        <v>18</v>
      </c>
      <c r="I7" s="271">
        <v>60</v>
      </c>
      <c r="J7" s="271">
        <v>57</v>
      </c>
      <c r="K7" s="271">
        <v>51</v>
      </c>
      <c r="L7" s="271">
        <v>23</v>
      </c>
      <c r="M7" s="45"/>
    </row>
    <row r="8" spans="1:13" ht="34.9" customHeight="1">
      <c r="A8" s="2" t="s">
        <v>437</v>
      </c>
      <c r="B8" s="2" t="s">
        <v>438</v>
      </c>
      <c r="C8" s="376"/>
      <c r="D8" s="44" t="s">
        <v>444</v>
      </c>
      <c r="E8" s="70">
        <f>'Indicador 1'!E9</f>
        <v>17</v>
      </c>
      <c r="F8" s="271">
        <v>1</v>
      </c>
      <c r="G8" s="271">
        <v>3</v>
      </c>
      <c r="H8" s="271">
        <v>3</v>
      </c>
      <c r="I8" s="271">
        <v>17</v>
      </c>
      <c r="J8" s="271">
        <v>17</v>
      </c>
      <c r="K8" s="271">
        <v>16</v>
      </c>
      <c r="L8" s="271">
        <v>7</v>
      </c>
      <c r="M8" s="43"/>
    </row>
    <row r="9" spans="1:13" ht="20.25" customHeight="1"/>
    <row r="10" spans="1:13" ht="21" customHeight="1">
      <c r="A10" s="354" t="s">
        <v>576</v>
      </c>
      <c r="B10" s="354"/>
      <c r="C10" s="354"/>
      <c r="D10" s="354"/>
      <c r="E10" s="354"/>
      <c r="F10" s="354"/>
      <c r="G10" s="354"/>
      <c r="H10" s="354"/>
      <c r="I10" s="354"/>
      <c r="J10" s="354"/>
      <c r="K10" s="354"/>
      <c r="L10" s="354"/>
    </row>
    <row r="11" spans="1:13" s="26" customFormat="1" ht="70.150000000000006" customHeight="1">
      <c r="A11" s="22" t="s">
        <v>429</v>
      </c>
      <c r="B11" s="22" t="s">
        <v>430</v>
      </c>
      <c r="C11" s="22" t="s">
        <v>54</v>
      </c>
      <c r="D11" s="22" t="s">
        <v>431</v>
      </c>
      <c r="E11" s="22" t="s">
        <v>432</v>
      </c>
      <c r="F11" s="72" t="s">
        <v>433</v>
      </c>
      <c r="G11" s="22" t="s">
        <v>434</v>
      </c>
      <c r="H11" s="22" t="s">
        <v>156</v>
      </c>
      <c r="I11" s="22" t="s">
        <v>157</v>
      </c>
      <c r="J11" s="22" t="s">
        <v>158</v>
      </c>
      <c r="K11" s="22" t="s">
        <v>435</v>
      </c>
      <c r="L11" s="22" t="s">
        <v>160</v>
      </c>
    </row>
    <row r="12" spans="1:13" s="26" customFormat="1" ht="34.9" customHeight="1">
      <c r="A12" s="2" t="s">
        <v>437</v>
      </c>
      <c r="B12" s="2" t="s">
        <v>438</v>
      </c>
      <c r="C12" s="377" t="s">
        <v>446</v>
      </c>
      <c r="D12" s="37" t="s">
        <v>440</v>
      </c>
      <c r="E12" s="74"/>
      <c r="F12" s="75"/>
      <c r="G12" s="75"/>
      <c r="H12" s="75"/>
      <c r="I12" s="75"/>
      <c r="J12" s="75"/>
      <c r="K12" s="75"/>
      <c r="L12" s="75"/>
    </row>
    <row r="13" spans="1:13" ht="34.9" customHeight="1">
      <c r="A13" s="2" t="s">
        <v>437</v>
      </c>
      <c r="B13" s="2" t="s">
        <v>438</v>
      </c>
      <c r="C13" s="378"/>
      <c r="D13" s="37" t="s">
        <v>441</v>
      </c>
      <c r="E13" s="74">
        <f t="shared" ref="E13:L13" si="0">E5/$E$5</f>
        <v>1</v>
      </c>
      <c r="F13" s="75">
        <f t="shared" si="0"/>
        <v>1</v>
      </c>
      <c r="G13" s="75">
        <f t="shared" si="0"/>
        <v>1.5384615384615385E-2</v>
      </c>
      <c r="H13" s="75">
        <f>H5/$E$5</f>
        <v>0.23076923076923078</v>
      </c>
      <c r="I13" s="75">
        <f t="shared" si="0"/>
        <v>1</v>
      </c>
      <c r="J13" s="75">
        <f>J5/$E$5</f>
        <v>1</v>
      </c>
      <c r="K13" s="75">
        <f t="shared" si="0"/>
        <v>0.7384615384615385</v>
      </c>
      <c r="L13" s="75">
        <f t="shared" si="0"/>
        <v>1</v>
      </c>
    </row>
    <row r="14" spans="1:13" ht="34.9" customHeight="1">
      <c r="A14" s="2" t="s">
        <v>437</v>
      </c>
      <c r="B14" s="2" t="s">
        <v>438</v>
      </c>
      <c r="C14" s="378"/>
      <c r="D14" s="37" t="s">
        <v>442</v>
      </c>
      <c r="E14" s="74">
        <f t="shared" ref="E14:L14" si="1">E6/$E$6</f>
        <v>1</v>
      </c>
      <c r="F14" s="75">
        <f t="shared" si="1"/>
        <v>9.6774193548387094E-2</v>
      </c>
      <c r="G14" s="75">
        <f t="shared" si="1"/>
        <v>9.6774193548387094E-2</v>
      </c>
      <c r="H14" s="75">
        <f t="shared" si="1"/>
        <v>0.32258064516129031</v>
      </c>
      <c r="I14" s="75">
        <f t="shared" si="1"/>
        <v>1</v>
      </c>
      <c r="J14" s="75">
        <f t="shared" si="1"/>
        <v>0.77419354838709675</v>
      </c>
      <c r="K14" s="75">
        <f t="shared" si="1"/>
        <v>0.54838709677419351</v>
      </c>
      <c r="L14" s="75">
        <f t="shared" si="1"/>
        <v>0.35483870967741937</v>
      </c>
    </row>
    <row r="15" spans="1:13" ht="34.9" customHeight="1">
      <c r="A15" s="2" t="s">
        <v>437</v>
      </c>
      <c r="B15" s="2" t="s">
        <v>438</v>
      </c>
      <c r="C15" s="378"/>
      <c r="D15" s="37" t="s">
        <v>443</v>
      </c>
      <c r="E15" s="74">
        <f t="shared" ref="E15:L15" si="2">E7/$E$7</f>
        <v>1</v>
      </c>
      <c r="F15" s="75">
        <f t="shared" si="2"/>
        <v>8.3333333333333329E-2</v>
      </c>
      <c r="G15" s="75">
        <f t="shared" si="2"/>
        <v>0.16666666666666666</v>
      </c>
      <c r="H15" s="75">
        <f t="shared" si="2"/>
        <v>0.3</v>
      </c>
      <c r="I15" s="75">
        <f t="shared" si="2"/>
        <v>1</v>
      </c>
      <c r="J15" s="75">
        <f t="shared" si="2"/>
        <v>0.95</v>
      </c>
      <c r="K15" s="75">
        <f>K7/$E$7</f>
        <v>0.85</v>
      </c>
      <c r="L15" s="75">
        <f t="shared" si="2"/>
        <v>0.38333333333333336</v>
      </c>
    </row>
    <row r="16" spans="1:13" ht="34.9" customHeight="1">
      <c r="A16" s="2" t="s">
        <v>437</v>
      </c>
      <c r="B16" s="2" t="s">
        <v>438</v>
      </c>
      <c r="C16" s="379"/>
      <c r="D16" s="37" t="s">
        <v>444</v>
      </c>
      <c r="E16" s="74">
        <f t="shared" ref="E16:L16" si="3">E8/$E$8</f>
        <v>1</v>
      </c>
      <c r="F16" s="75">
        <f t="shared" si="3"/>
        <v>5.8823529411764705E-2</v>
      </c>
      <c r="G16" s="75">
        <f t="shared" si="3"/>
        <v>0.17647058823529413</v>
      </c>
      <c r="H16" s="75">
        <f t="shared" si="3"/>
        <v>0.17647058823529413</v>
      </c>
      <c r="I16" s="75">
        <f t="shared" si="3"/>
        <v>1</v>
      </c>
      <c r="J16" s="75">
        <f t="shared" si="3"/>
        <v>1</v>
      </c>
      <c r="K16" s="75">
        <f t="shared" si="3"/>
        <v>0.94117647058823528</v>
      </c>
      <c r="L16" s="75">
        <f t="shared" si="3"/>
        <v>0.41176470588235292</v>
      </c>
    </row>
    <row r="17" ht="20.25" customHeight="1"/>
  </sheetData>
  <mergeCells count="5">
    <mergeCell ref="A1:M1"/>
    <mergeCell ref="A2:M2"/>
    <mergeCell ref="C4:C8"/>
    <mergeCell ref="A10:L10"/>
    <mergeCell ref="C12:C1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5A41-0BF5-EB4A-B097-7DD56CFAFC3C}">
  <sheetPr>
    <tabColor theme="9"/>
  </sheetPr>
  <dimension ref="A1:M17"/>
  <sheetViews>
    <sheetView topLeftCell="E13" zoomScale="70" zoomScaleNormal="70" workbookViewId="0">
      <selection activeCell="E13" sqref="E13:L13"/>
    </sheetView>
  </sheetViews>
  <sheetFormatPr baseColWidth="10" defaultColWidth="10.1796875" defaultRowHeight="15.5"/>
  <cols>
    <col min="1" max="1" width="15.1796875" style="46" customWidth="1"/>
    <col min="2" max="2" width="17.1796875" style="46" customWidth="1"/>
    <col min="3" max="3" width="21.7265625" style="46" customWidth="1"/>
    <col min="4" max="4" width="27.26953125" style="46" customWidth="1"/>
    <col min="5" max="5" width="31.453125" style="46" customWidth="1"/>
    <col min="6" max="6" width="29.453125" style="46" customWidth="1"/>
    <col min="7" max="7" width="26.1796875" style="46" customWidth="1"/>
    <col min="8" max="8" width="26.26953125" style="46" customWidth="1"/>
    <col min="9" max="9" width="19.453125" style="46" customWidth="1"/>
    <col min="10" max="10" width="19.26953125" style="46" customWidth="1"/>
    <col min="11" max="11" width="20.7265625" style="46" customWidth="1"/>
    <col min="12" max="12" width="26.7265625" style="46" customWidth="1"/>
    <col min="13" max="13" width="20.26953125" style="46" customWidth="1"/>
    <col min="14" max="16384" width="10.1796875" style="46"/>
  </cols>
  <sheetData>
    <row r="1" spans="1:13" ht="60" customHeight="1">
      <c r="A1" s="356" t="s">
        <v>577</v>
      </c>
      <c r="B1" s="374"/>
      <c r="C1" s="374"/>
      <c r="D1" s="374"/>
      <c r="E1" s="374"/>
      <c r="F1" s="374"/>
      <c r="G1" s="374"/>
      <c r="H1" s="374"/>
      <c r="I1" s="374"/>
      <c r="J1" s="374"/>
      <c r="K1" s="374"/>
      <c r="L1" s="374"/>
      <c r="M1" s="355"/>
    </row>
    <row r="2" spans="1:13" ht="55.15" customHeight="1">
      <c r="A2" s="383" t="s">
        <v>578</v>
      </c>
      <c r="B2" s="383"/>
      <c r="C2" s="383"/>
      <c r="D2" s="383"/>
      <c r="E2" s="383"/>
      <c r="F2" s="383"/>
      <c r="G2" s="383"/>
      <c r="H2" s="383"/>
      <c r="I2" s="383"/>
      <c r="J2" s="383"/>
      <c r="K2" s="383"/>
      <c r="L2" s="298" t="s">
        <v>427</v>
      </c>
      <c r="M2" s="298"/>
    </row>
    <row r="3" spans="1:13" ht="43.15" customHeight="1">
      <c r="A3" s="356" t="s">
        <v>579</v>
      </c>
      <c r="B3" s="374"/>
      <c r="C3" s="374"/>
      <c r="D3" s="374"/>
      <c r="E3" s="374"/>
      <c r="F3" s="374"/>
      <c r="G3" s="374"/>
      <c r="H3" s="374"/>
      <c r="I3" s="374"/>
      <c r="J3" s="374"/>
      <c r="K3" s="374"/>
      <c r="L3" s="374"/>
      <c r="M3" s="355"/>
    </row>
    <row r="4" spans="1:13" s="47" customFormat="1" ht="64.900000000000006" customHeight="1">
      <c r="A4" s="65" t="s">
        <v>429</v>
      </c>
      <c r="B4" s="65" t="s">
        <v>430</v>
      </c>
      <c r="C4" s="65" t="s">
        <v>54</v>
      </c>
      <c r="D4" s="65" t="s">
        <v>431</v>
      </c>
      <c r="E4" s="65" t="s">
        <v>580</v>
      </c>
      <c r="F4" s="65" t="s">
        <v>433</v>
      </c>
      <c r="G4" s="65" t="s">
        <v>434</v>
      </c>
      <c r="H4" s="65" t="s">
        <v>156</v>
      </c>
      <c r="I4" s="65" t="s">
        <v>157</v>
      </c>
      <c r="J4" s="65" t="s">
        <v>158</v>
      </c>
      <c r="K4" s="65" t="s">
        <v>435</v>
      </c>
      <c r="L4" s="65" t="s">
        <v>160</v>
      </c>
      <c r="M4" s="65" t="s">
        <v>436</v>
      </c>
    </row>
    <row r="5" spans="1:13" s="47" customFormat="1" ht="31.9" customHeight="1">
      <c r="A5" s="2" t="s">
        <v>437</v>
      </c>
      <c r="B5" s="2" t="s">
        <v>438</v>
      </c>
      <c r="C5" s="348" t="s">
        <v>439</v>
      </c>
      <c r="D5" s="57" t="s">
        <v>440</v>
      </c>
      <c r="E5" s="37"/>
      <c r="F5" s="67"/>
      <c r="G5" s="68"/>
      <c r="H5" s="68"/>
      <c r="I5" s="68"/>
      <c r="J5" s="68"/>
      <c r="K5" s="68"/>
      <c r="L5" s="68"/>
      <c r="M5" s="49"/>
    </row>
    <row r="6" spans="1:13" ht="150" customHeight="1">
      <c r="A6" s="2" t="s">
        <v>437</v>
      </c>
      <c r="B6" s="2" t="s">
        <v>438</v>
      </c>
      <c r="C6" s="349"/>
      <c r="D6" s="50" t="s">
        <v>441</v>
      </c>
      <c r="E6" s="69">
        <v>520</v>
      </c>
      <c r="F6" s="70">
        <v>66</v>
      </c>
      <c r="G6" s="44">
        <v>2</v>
      </c>
      <c r="H6" s="44">
        <v>23</v>
      </c>
      <c r="I6" s="44">
        <v>387</v>
      </c>
      <c r="J6" s="44">
        <v>217</v>
      </c>
      <c r="K6" s="44">
        <v>159</v>
      </c>
      <c r="L6" s="44">
        <v>48</v>
      </c>
      <c r="M6" s="50"/>
    </row>
    <row r="7" spans="1:13" ht="31.9" customHeight="1">
      <c r="A7" s="2" t="s">
        <v>437</v>
      </c>
      <c r="B7" s="2" t="s">
        <v>438</v>
      </c>
      <c r="C7" s="349"/>
      <c r="D7" s="51" t="s">
        <v>442</v>
      </c>
      <c r="E7" s="37">
        <v>155</v>
      </c>
      <c r="F7" s="44">
        <v>27</v>
      </c>
      <c r="G7" s="44">
        <v>3</v>
      </c>
      <c r="H7" s="44">
        <v>16</v>
      </c>
      <c r="I7" s="44">
        <v>106</v>
      </c>
      <c r="J7" s="44">
        <v>68</v>
      </c>
      <c r="K7" s="44">
        <v>41</v>
      </c>
      <c r="L7" s="44">
        <v>14</v>
      </c>
      <c r="M7" s="51"/>
    </row>
    <row r="8" spans="1:13" ht="31.9" customHeight="1">
      <c r="A8" s="2" t="s">
        <v>437</v>
      </c>
      <c r="B8" s="2" t="s">
        <v>438</v>
      </c>
      <c r="C8" s="349"/>
      <c r="D8" s="51" t="s">
        <v>443</v>
      </c>
      <c r="E8" s="37">
        <v>300</v>
      </c>
      <c r="F8" s="45">
        <v>81</v>
      </c>
      <c r="G8" s="44">
        <v>21</v>
      </c>
      <c r="H8" s="44">
        <v>24</v>
      </c>
      <c r="I8" s="45">
        <v>290</v>
      </c>
      <c r="J8" s="45">
        <v>298</v>
      </c>
      <c r="K8" s="45">
        <v>131</v>
      </c>
      <c r="L8" s="44">
        <v>34</v>
      </c>
      <c r="M8" s="51"/>
    </row>
    <row r="9" spans="1:13" ht="31.9" customHeight="1">
      <c r="A9" s="2" t="s">
        <v>437</v>
      </c>
      <c r="B9" s="2" t="s">
        <v>438</v>
      </c>
      <c r="C9" s="376"/>
      <c r="D9" s="51" t="s">
        <v>444</v>
      </c>
      <c r="E9" s="37">
        <v>68</v>
      </c>
      <c r="F9" s="67">
        <v>30</v>
      </c>
      <c r="G9" s="44">
        <v>3</v>
      </c>
      <c r="H9" s="44">
        <v>3</v>
      </c>
      <c r="I9" s="68">
        <v>62</v>
      </c>
      <c r="J9" s="68">
        <v>33</v>
      </c>
      <c r="K9" s="68">
        <v>46</v>
      </c>
      <c r="L9" s="44">
        <v>10</v>
      </c>
      <c r="M9" s="51"/>
    </row>
    <row r="10" spans="1:13">
      <c r="A10" s="48"/>
      <c r="B10" s="48"/>
      <c r="C10" s="48"/>
      <c r="D10" s="48"/>
      <c r="E10" s="48"/>
      <c r="F10" s="48"/>
      <c r="G10" s="48"/>
      <c r="H10" s="48"/>
      <c r="I10" s="48"/>
      <c r="J10" s="48"/>
      <c r="K10" s="48"/>
      <c r="L10" s="48"/>
    </row>
    <row r="11" spans="1:13" ht="30" customHeight="1">
      <c r="A11" s="384" t="s">
        <v>581</v>
      </c>
      <c r="B11" s="385"/>
      <c r="C11" s="385"/>
      <c r="D11" s="385"/>
      <c r="E11" s="385"/>
      <c r="F11" s="385"/>
      <c r="G11" s="385"/>
      <c r="H11" s="385"/>
      <c r="I11" s="385"/>
      <c r="J11" s="385"/>
      <c r="K11" s="385"/>
      <c r="L11" s="386"/>
    </row>
    <row r="12" spans="1:13" s="47" customFormat="1" ht="67.150000000000006" customHeight="1">
      <c r="A12" s="71" t="s">
        <v>429</v>
      </c>
      <c r="B12" s="71" t="s">
        <v>430</v>
      </c>
      <c r="C12" s="71" t="s">
        <v>54</v>
      </c>
      <c r="D12" s="71" t="s">
        <v>431</v>
      </c>
      <c r="E12" s="65" t="s">
        <v>580</v>
      </c>
      <c r="F12" s="71" t="s">
        <v>433</v>
      </c>
      <c r="G12" s="71" t="s">
        <v>434</v>
      </c>
      <c r="H12" s="71" t="s">
        <v>156</v>
      </c>
      <c r="I12" s="71" t="s">
        <v>157</v>
      </c>
      <c r="J12" s="71" t="s">
        <v>158</v>
      </c>
      <c r="K12" s="71" t="s">
        <v>435</v>
      </c>
      <c r="L12" s="71" t="s">
        <v>160</v>
      </c>
    </row>
    <row r="13" spans="1:13" s="47" customFormat="1" ht="31.9" customHeight="1">
      <c r="A13" s="2" t="s">
        <v>437</v>
      </c>
      <c r="B13" s="2" t="s">
        <v>438</v>
      </c>
      <c r="C13" s="380" t="s">
        <v>446</v>
      </c>
      <c r="D13" s="57" t="s">
        <v>440</v>
      </c>
      <c r="E13" s="62"/>
      <c r="F13" s="63"/>
      <c r="G13" s="63"/>
      <c r="H13" s="63"/>
      <c r="I13" s="63"/>
      <c r="J13" s="63"/>
      <c r="K13" s="63"/>
      <c r="L13" s="63"/>
    </row>
    <row r="14" spans="1:13" ht="31.9" customHeight="1">
      <c r="A14" s="2" t="s">
        <v>437</v>
      </c>
      <c r="B14" s="2" t="s">
        <v>438</v>
      </c>
      <c r="C14" s="381"/>
      <c r="D14" s="61" t="s">
        <v>441</v>
      </c>
      <c r="E14" s="62">
        <f>E6/$E$6</f>
        <v>1</v>
      </c>
      <c r="F14" s="62">
        <f t="shared" ref="F14:K14" si="0">F6/$E$6</f>
        <v>0.12692307692307692</v>
      </c>
      <c r="G14" s="62">
        <f t="shared" si="0"/>
        <v>3.8461538461538464E-3</v>
      </c>
      <c r="H14" s="62">
        <f t="shared" si="0"/>
        <v>4.4230769230769233E-2</v>
      </c>
      <c r="I14" s="62">
        <f t="shared" si="0"/>
        <v>0.74423076923076925</v>
      </c>
      <c r="J14" s="62">
        <f>J6/$E$6</f>
        <v>0.41730769230769232</v>
      </c>
      <c r="K14" s="62">
        <f t="shared" si="0"/>
        <v>0.30576923076923079</v>
      </c>
      <c r="L14" s="62">
        <f>L6/$E$6</f>
        <v>9.2307692307692313E-2</v>
      </c>
    </row>
    <row r="15" spans="1:13" ht="31.9" customHeight="1">
      <c r="A15" s="2" t="s">
        <v>437</v>
      </c>
      <c r="B15" s="2" t="s">
        <v>438</v>
      </c>
      <c r="C15" s="381"/>
      <c r="D15" s="61" t="s">
        <v>442</v>
      </c>
      <c r="E15" s="62">
        <f>E7/$E$7</f>
        <v>1</v>
      </c>
      <c r="F15" s="62">
        <f t="shared" ref="F15:L15" si="1">F7/$E$7</f>
        <v>0.17419354838709677</v>
      </c>
      <c r="G15" s="62">
        <f t="shared" si="1"/>
        <v>1.935483870967742E-2</v>
      </c>
      <c r="H15" s="62">
        <f>H7/$E$7</f>
        <v>0.1032258064516129</v>
      </c>
      <c r="I15" s="62">
        <f t="shared" si="1"/>
        <v>0.68387096774193545</v>
      </c>
      <c r="J15" s="62">
        <f t="shared" si="1"/>
        <v>0.43870967741935485</v>
      </c>
      <c r="K15" s="62">
        <f t="shared" si="1"/>
        <v>0.26451612903225807</v>
      </c>
      <c r="L15" s="62">
        <f t="shared" si="1"/>
        <v>9.0322580645161285E-2</v>
      </c>
    </row>
    <row r="16" spans="1:13" ht="31.9" customHeight="1">
      <c r="A16" s="2" t="s">
        <v>437</v>
      </c>
      <c r="B16" s="2" t="s">
        <v>438</v>
      </c>
      <c r="C16" s="381"/>
      <c r="D16" s="61" t="s">
        <v>443</v>
      </c>
      <c r="E16" s="62">
        <f>E8/$E$8</f>
        <v>1</v>
      </c>
      <c r="F16" s="62">
        <f t="shared" ref="F16:L16" si="2">F8/$E$8</f>
        <v>0.27</v>
      </c>
      <c r="G16" s="62">
        <f t="shared" si="2"/>
        <v>7.0000000000000007E-2</v>
      </c>
      <c r="H16" s="62">
        <f t="shared" si="2"/>
        <v>0.08</v>
      </c>
      <c r="I16" s="62">
        <f t="shared" si="2"/>
        <v>0.96666666666666667</v>
      </c>
      <c r="J16" s="62">
        <f>J8/$E$8</f>
        <v>0.99333333333333329</v>
      </c>
      <c r="K16" s="62">
        <f t="shared" si="2"/>
        <v>0.43666666666666665</v>
      </c>
      <c r="L16" s="62">
        <f t="shared" si="2"/>
        <v>0.11333333333333333</v>
      </c>
    </row>
    <row r="17" spans="1:12" ht="31.9" customHeight="1">
      <c r="A17" s="2" t="s">
        <v>437</v>
      </c>
      <c r="B17" s="2" t="s">
        <v>438</v>
      </c>
      <c r="C17" s="382"/>
      <c r="D17" s="61" t="s">
        <v>444</v>
      </c>
      <c r="E17" s="62">
        <f>E9/$E$9</f>
        <v>1</v>
      </c>
      <c r="F17" s="62">
        <f t="shared" ref="F17:K17" si="3">F9/$E$9</f>
        <v>0.44117647058823528</v>
      </c>
      <c r="G17" s="62">
        <f t="shared" si="3"/>
        <v>4.4117647058823532E-2</v>
      </c>
      <c r="H17" s="62">
        <f t="shared" si="3"/>
        <v>4.4117647058823532E-2</v>
      </c>
      <c r="I17" s="62">
        <f t="shared" si="3"/>
        <v>0.91176470588235292</v>
      </c>
      <c r="J17" s="62">
        <f t="shared" si="3"/>
        <v>0.48529411764705882</v>
      </c>
      <c r="K17" s="62">
        <f t="shared" si="3"/>
        <v>0.67647058823529416</v>
      </c>
      <c r="L17" s="62">
        <f>L9/$E$9</f>
        <v>0.14705882352941177</v>
      </c>
    </row>
  </sheetData>
  <mergeCells count="7">
    <mergeCell ref="C13:C17"/>
    <mergeCell ref="A1:M1"/>
    <mergeCell ref="A2:K2"/>
    <mergeCell ref="L2:M2"/>
    <mergeCell ref="A3:M3"/>
    <mergeCell ref="C5:C9"/>
    <mergeCell ref="A11:L11"/>
  </mergeCells>
  <hyperlinks>
    <hyperlink ref="L2:M2" location="'Rasgos y Ejemplos'!A2:H11" display="Ir a rasgos" xr:uid="{D1EDCD7D-008D-4D46-8993-6E4D37EC19B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BB1A-181E-C840-8234-2FA5ED3437DF}">
  <sheetPr>
    <tabColor theme="9"/>
  </sheetPr>
  <dimension ref="A1:M17"/>
  <sheetViews>
    <sheetView zoomScale="70" zoomScaleNormal="70" workbookViewId="0">
      <selection activeCell="A13" sqref="A13:B13"/>
    </sheetView>
  </sheetViews>
  <sheetFormatPr baseColWidth="10" defaultColWidth="10.1796875" defaultRowHeight="15.5"/>
  <cols>
    <col min="1" max="1" width="12.7265625" style="46" customWidth="1"/>
    <col min="2" max="2" width="18.26953125" style="46" customWidth="1"/>
    <col min="3" max="3" width="17.7265625" style="46" customWidth="1"/>
    <col min="4" max="4" width="25.1796875" style="46" customWidth="1"/>
    <col min="5" max="5" width="22.7265625" style="46" customWidth="1"/>
    <col min="6" max="6" width="29.453125" style="46" customWidth="1"/>
    <col min="7" max="7" width="18.7265625" style="46" customWidth="1"/>
    <col min="8" max="8" width="14.7265625" style="46" customWidth="1"/>
    <col min="9" max="9" width="16" style="46" customWidth="1"/>
    <col min="10" max="10" width="18.1796875" style="46" customWidth="1"/>
    <col min="11" max="11" width="18.453125" style="46" customWidth="1"/>
    <col min="12" max="12" width="23.7265625" style="46" customWidth="1"/>
    <col min="13" max="13" width="20.26953125" style="46" customWidth="1"/>
    <col min="14" max="16384" width="10.1796875" style="46"/>
  </cols>
  <sheetData>
    <row r="1" spans="1:13" ht="52.15" customHeight="1">
      <c r="A1" s="356" t="s">
        <v>582</v>
      </c>
      <c r="B1" s="374"/>
      <c r="C1" s="374"/>
      <c r="D1" s="374"/>
      <c r="E1" s="374"/>
      <c r="F1" s="374"/>
      <c r="G1" s="374"/>
      <c r="H1" s="374"/>
      <c r="I1" s="374"/>
      <c r="J1" s="374"/>
      <c r="K1" s="374"/>
      <c r="L1" s="374"/>
      <c r="M1" s="355"/>
    </row>
    <row r="2" spans="1:13" ht="54" customHeight="1">
      <c r="A2" s="390" t="s">
        <v>583</v>
      </c>
      <c r="B2" s="390"/>
      <c r="C2" s="390"/>
      <c r="D2" s="390"/>
      <c r="E2" s="390"/>
      <c r="F2" s="390"/>
      <c r="G2" s="390"/>
      <c r="H2" s="390"/>
      <c r="I2" s="390"/>
      <c r="J2" s="390"/>
      <c r="K2" s="390"/>
      <c r="L2" s="298" t="s">
        <v>427</v>
      </c>
      <c r="M2" s="298"/>
    </row>
    <row r="3" spans="1:13" ht="31.9" customHeight="1">
      <c r="A3" s="356" t="s">
        <v>584</v>
      </c>
      <c r="B3" s="374"/>
      <c r="C3" s="374"/>
      <c r="D3" s="374"/>
      <c r="E3" s="374"/>
      <c r="F3" s="374"/>
      <c r="G3" s="374"/>
      <c r="H3" s="374"/>
      <c r="I3" s="374"/>
      <c r="J3" s="374"/>
      <c r="K3" s="374"/>
      <c r="L3" s="374"/>
      <c r="M3" s="355"/>
    </row>
    <row r="4" spans="1:13" s="47" customFormat="1" ht="58.15" customHeight="1">
      <c r="A4" s="55" t="s">
        <v>429</v>
      </c>
      <c r="B4" s="55" t="s">
        <v>430</v>
      </c>
      <c r="C4" s="56" t="s">
        <v>54</v>
      </c>
      <c r="D4" s="56" t="s">
        <v>431</v>
      </c>
      <c r="E4" s="55" t="s">
        <v>496</v>
      </c>
      <c r="F4" s="55" t="s">
        <v>433</v>
      </c>
      <c r="G4" s="55" t="s">
        <v>434</v>
      </c>
      <c r="H4" s="55" t="s">
        <v>156</v>
      </c>
      <c r="I4" s="55" t="s">
        <v>157</v>
      </c>
      <c r="J4" s="55" t="s">
        <v>158</v>
      </c>
      <c r="K4" s="55" t="s">
        <v>435</v>
      </c>
      <c r="L4" s="55" t="s">
        <v>160</v>
      </c>
      <c r="M4" s="55" t="s">
        <v>436</v>
      </c>
    </row>
    <row r="5" spans="1:13" s="47" customFormat="1" ht="34.9" customHeight="1">
      <c r="A5" s="2" t="s">
        <v>437</v>
      </c>
      <c r="B5" s="2" t="s">
        <v>438</v>
      </c>
      <c r="C5" s="348" t="s">
        <v>439</v>
      </c>
      <c r="D5" s="57" t="s">
        <v>440</v>
      </c>
      <c r="E5" s="58">
        <v>0</v>
      </c>
      <c r="F5" s="37">
        <v>0</v>
      </c>
      <c r="G5" s="37">
        <v>0</v>
      </c>
      <c r="H5" s="37">
        <v>0</v>
      </c>
      <c r="I5" s="37">
        <v>0</v>
      </c>
      <c r="J5" s="37">
        <v>0</v>
      </c>
      <c r="K5" s="37">
        <v>0</v>
      </c>
      <c r="L5" s="37">
        <v>0</v>
      </c>
      <c r="M5" s="49"/>
    </row>
    <row r="6" spans="1:13" ht="127.15" customHeight="1">
      <c r="A6" s="2" t="s">
        <v>437</v>
      </c>
      <c r="B6" s="2" t="s">
        <v>438</v>
      </c>
      <c r="C6" s="349"/>
      <c r="D6" s="59" t="s">
        <v>441</v>
      </c>
      <c r="E6" s="64">
        <v>12599</v>
      </c>
      <c r="F6" s="64">
        <v>401</v>
      </c>
      <c r="G6" s="37">
        <v>313</v>
      </c>
      <c r="H6" s="37">
        <v>286</v>
      </c>
      <c r="I6" s="37">
        <v>703</v>
      </c>
      <c r="J6" s="37">
        <v>444</v>
      </c>
      <c r="K6" s="37">
        <v>329</v>
      </c>
      <c r="L6" s="37">
        <v>466</v>
      </c>
      <c r="M6" s="50"/>
    </row>
    <row r="7" spans="1:13" ht="34.9" customHeight="1">
      <c r="A7" s="2" t="s">
        <v>437</v>
      </c>
      <c r="B7" s="2" t="s">
        <v>438</v>
      </c>
      <c r="C7" s="349"/>
      <c r="D7" s="60" t="s">
        <v>442</v>
      </c>
      <c r="E7" s="58">
        <v>234</v>
      </c>
      <c r="F7" s="37">
        <v>6</v>
      </c>
      <c r="G7" s="37">
        <v>1</v>
      </c>
      <c r="H7" s="37">
        <v>6</v>
      </c>
      <c r="I7" s="37">
        <v>17</v>
      </c>
      <c r="J7" s="37">
        <v>45</v>
      </c>
      <c r="K7" s="37">
        <v>9</v>
      </c>
      <c r="L7" s="37">
        <v>1</v>
      </c>
      <c r="M7" s="51"/>
    </row>
    <row r="8" spans="1:13" ht="34.9" customHeight="1">
      <c r="A8" s="2" t="s">
        <v>437</v>
      </c>
      <c r="B8" s="2" t="s">
        <v>438</v>
      </c>
      <c r="C8" s="349"/>
      <c r="D8" s="60" t="s">
        <v>443</v>
      </c>
      <c r="E8" s="58">
        <v>811</v>
      </c>
      <c r="F8" s="37">
        <v>28</v>
      </c>
      <c r="G8" s="37">
        <v>35</v>
      </c>
      <c r="H8" s="37">
        <v>7</v>
      </c>
      <c r="I8" s="37">
        <v>79</v>
      </c>
      <c r="J8" s="37">
        <v>81</v>
      </c>
      <c r="K8" s="37">
        <v>7</v>
      </c>
      <c r="L8" s="37">
        <v>33</v>
      </c>
      <c r="M8" s="51"/>
    </row>
    <row r="9" spans="1:13" ht="34.9" customHeight="1">
      <c r="A9" s="2" t="s">
        <v>437</v>
      </c>
      <c r="B9" s="2" t="s">
        <v>438</v>
      </c>
      <c r="C9" s="376"/>
      <c r="D9" s="60" t="s">
        <v>444</v>
      </c>
      <c r="E9" s="58">
        <v>443</v>
      </c>
      <c r="F9" s="37">
        <v>31</v>
      </c>
      <c r="G9" s="37">
        <v>7</v>
      </c>
      <c r="H9" s="37">
        <v>6</v>
      </c>
      <c r="I9" s="37">
        <v>73</v>
      </c>
      <c r="J9" s="37">
        <v>73</v>
      </c>
      <c r="K9" s="37">
        <v>48</v>
      </c>
      <c r="L9" s="37">
        <v>14</v>
      </c>
      <c r="M9" s="51"/>
    </row>
    <row r="10" spans="1:13">
      <c r="A10" s="48"/>
      <c r="B10" s="48"/>
      <c r="C10" s="48"/>
      <c r="D10" s="48"/>
      <c r="E10" s="48"/>
      <c r="F10" s="48"/>
      <c r="G10" s="48"/>
      <c r="H10" s="48"/>
      <c r="I10" s="48"/>
      <c r="J10" s="48"/>
      <c r="K10" s="48"/>
      <c r="L10" s="48"/>
    </row>
    <row r="11" spans="1:13" ht="31.9" customHeight="1">
      <c r="A11" s="391" t="s">
        <v>585</v>
      </c>
      <c r="B11" s="392"/>
      <c r="C11" s="392"/>
      <c r="D11" s="392"/>
      <c r="E11" s="392"/>
      <c r="F11" s="392"/>
      <c r="G11" s="392"/>
      <c r="H11" s="392"/>
      <c r="I11" s="392"/>
      <c r="J11" s="392"/>
      <c r="K11" s="392"/>
      <c r="L11" s="393"/>
    </row>
    <row r="12" spans="1:13" s="47" customFormat="1" ht="58.15" customHeight="1">
      <c r="A12" s="55" t="s">
        <v>429</v>
      </c>
      <c r="B12" s="55" t="s">
        <v>430</v>
      </c>
      <c r="C12" s="55" t="s">
        <v>54</v>
      </c>
      <c r="D12" s="55" t="s">
        <v>431</v>
      </c>
      <c r="E12" s="55" t="s">
        <v>496</v>
      </c>
      <c r="F12" s="55" t="s">
        <v>433</v>
      </c>
      <c r="G12" s="55" t="s">
        <v>434</v>
      </c>
      <c r="H12" s="55" t="s">
        <v>156</v>
      </c>
      <c r="I12" s="55" t="s">
        <v>157</v>
      </c>
      <c r="J12" s="55" t="s">
        <v>158</v>
      </c>
      <c r="K12" s="55" t="s">
        <v>435</v>
      </c>
      <c r="L12" s="55" t="s">
        <v>160</v>
      </c>
    </row>
    <row r="13" spans="1:13" s="47" customFormat="1" ht="34.9" customHeight="1">
      <c r="A13" s="2" t="s">
        <v>437</v>
      </c>
      <c r="B13" s="2" t="s">
        <v>438</v>
      </c>
      <c r="C13" s="387" t="s">
        <v>446</v>
      </c>
      <c r="D13" s="61" t="s">
        <v>440</v>
      </c>
      <c r="E13" s="62" t="e">
        <f t="shared" ref="E13:L13" si="0">E5/$E$5</f>
        <v>#DIV/0!</v>
      </c>
      <c r="F13" s="62" t="e">
        <f t="shared" si="0"/>
        <v>#DIV/0!</v>
      </c>
      <c r="G13" s="62" t="e">
        <f t="shared" si="0"/>
        <v>#DIV/0!</v>
      </c>
      <c r="H13" s="62" t="e">
        <f t="shared" si="0"/>
        <v>#DIV/0!</v>
      </c>
      <c r="I13" s="62" t="e">
        <f t="shared" si="0"/>
        <v>#DIV/0!</v>
      </c>
      <c r="J13" s="62" t="e">
        <f t="shared" si="0"/>
        <v>#DIV/0!</v>
      </c>
      <c r="K13" s="62" t="e">
        <f t="shared" si="0"/>
        <v>#DIV/0!</v>
      </c>
      <c r="L13" s="62" t="e">
        <f t="shared" si="0"/>
        <v>#DIV/0!</v>
      </c>
    </row>
    <row r="14" spans="1:13" ht="34.9" customHeight="1">
      <c r="A14" s="2" t="s">
        <v>437</v>
      </c>
      <c r="B14" s="2" t="s">
        <v>438</v>
      </c>
      <c r="C14" s="388"/>
      <c r="D14" s="61" t="s">
        <v>441</v>
      </c>
      <c r="E14" s="62">
        <f t="shared" ref="E14:L14" si="1">E6/$E$6</f>
        <v>1</v>
      </c>
      <c r="F14" s="63">
        <f t="shared" si="1"/>
        <v>3.1827922851019923E-2</v>
      </c>
      <c r="G14" s="63">
        <f t="shared" si="1"/>
        <v>2.4843241527105327E-2</v>
      </c>
      <c r="H14" s="63">
        <f t="shared" si="1"/>
        <v>2.2700214302722437E-2</v>
      </c>
      <c r="I14" s="63">
        <f t="shared" si="1"/>
        <v>5.5798079212635923E-2</v>
      </c>
      <c r="J14" s="63">
        <f t="shared" si="1"/>
        <v>3.5240892134296375E-2</v>
      </c>
      <c r="K14" s="63">
        <f t="shared" si="1"/>
        <v>2.611318358599889E-2</v>
      </c>
      <c r="L14" s="63">
        <f t="shared" si="1"/>
        <v>3.6987062465275021E-2</v>
      </c>
    </row>
    <row r="15" spans="1:13" ht="34.9" customHeight="1">
      <c r="A15" s="2" t="s">
        <v>437</v>
      </c>
      <c r="B15" s="2" t="s">
        <v>438</v>
      </c>
      <c r="C15" s="388"/>
      <c r="D15" s="61" t="s">
        <v>442</v>
      </c>
      <c r="E15" s="62">
        <f t="shared" ref="E15:L15" si="2">E7/$E$7</f>
        <v>1</v>
      </c>
      <c r="F15" s="63">
        <f t="shared" si="2"/>
        <v>2.564102564102564E-2</v>
      </c>
      <c r="G15" s="63">
        <f t="shared" si="2"/>
        <v>4.2735042735042739E-3</v>
      </c>
      <c r="H15" s="63">
        <f t="shared" si="2"/>
        <v>2.564102564102564E-2</v>
      </c>
      <c r="I15" s="63">
        <f t="shared" si="2"/>
        <v>7.2649572649572655E-2</v>
      </c>
      <c r="J15" s="63">
        <f t="shared" si="2"/>
        <v>0.19230769230769232</v>
      </c>
      <c r="K15" s="63">
        <f t="shared" si="2"/>
        <v>3.8461538461538464E-2</v>
      </c>
      <c r="L15" s="63">
        <f t="shared" si="2"/>
        <v>4.2735042735042739E-3</v>
      </c>
    </row>
    <row r="16" spans="1:13" ht="34.9" customHeight="1">
      <c r="A16" s="2" t="s">
        <v>437</v>
      </c>
      <c r="B16" s="2" t="s">
        <v>438</v>
      </c>
      <c r="C16" s="388"/>
      <c r="D16" s="61" t="s">
        <v>443</v>
      </c>
      <c r="E16" s="62">
        <f t="shared" ref="E16:L16" si="3">E8/$E$8</f>
        <v>1</v>
      </c>
      <c r="F16" s="63">
        <f t="shared" si="3"/>
        <v>3.4525277435265102E-2</v>
      </c>
      <c r="G16" s="63">
        <f t="shared" si="3"/>
        <v>4.3156596794081382E-2</v>
      </c>
      <c r="H16" s="63">
        <f t="shared" si="3"/>
        <v>8.6313193588162754E-3</v>
      </c>
      <c r="I16" s="63">
        <f t="shared" si="3"/>
        <v>9.7410604192355116E-2</v>
      </c>
      <c r="J16" s="63">
        <f t="shared" si="3"/>
        <v>9.98766954377312E-2</v>
      </c>
      <c r="K16" s="63">
        <f t="shared" si="3"/>
        <v>8.6313193588162754E-3</v>
      </c>
      <c r="L16" s="63">
        <f t="shared" si="3"/>
        <v>4.0690505548705305E-2</v>
      </c>
    </row>
    <row r="17" spans="1:12" ht="34.9" customHeight="1">
      <c r="A17" s="2" t="s">
        <v>437</v>
      </c>
      <c r="B17" s="2" t="s">
        <v>438</v>
      </c>
      <c r="C17" s="389"/>
      <c r="D17" s="61" t="s">
        <v>444</v>
      </c>
      <c r="E17" s="62">
        <f t="shared" ref="E17:L17" si="4">E9/$E$9</f>
        <v>1</v>
      </c>
      <c r="F17" s="63">
        <f t="shared" si="4"/>
        <v>6.9977426636568849E-2</v>
      </c>
      <c r="G17" s="63">
        <f t="shared" si="4"/>
        <v>1.580135440180587E-2</v>
      </c>
      <c r="H17" s="63">
        <f t="shared" si="4"/>
        <v>1.3544018058690745E-2</v>
      </c>
      <c r="I17" s="63">
        <f t="shared" si="4"/>
        <v>0.16478555304740405</v>
      </c>
      <c r="J17" s="63">
        <f t="shared" si="4"/>
        <v>0.16478555304740405</v>
      </c>
      <c r="K17" s="63">
        <f t="shared" si="4"/>
        <v>0.10835214446952596</v>
      </c>
      <c r="L17" s="63">
        <f t="shared" si="4"/>
        <v>3.160270880361174E-2</v>
      </c>
    </row>
  </sheetData>
  <mergeCells count="7">
    <mergeCell ref="C13:C17"/>
    <mergeCell ref="A1:M1"/>
    <mergeCell ref="A2:K2"/>
    <mergeCell ref="L2:M2"/>
    <mergeCell ref="A3:M3"/>
    <mergeCell ref="C5:C9"/>
    <mergeCell ref="A11:L11"/>
  </mergeCells>
  <hyperlinks>
    <hyperlink ref="L2:M2" location="'Rasgos y Ejemplos'!A2:H11" display="Ir a rasgos" xr:uid="{88F8FF6C-029A-314A-8B77-C93210AE653B}"/>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989B-7E57-0A42-A0F0-00C6B0167E7E}">
  <sheetPr>
    <tabColor theme="5" tint="0.59999389629810485"/>
  </sheetPr>
  <dimension ref="A1:M9"/>
  <sheetViews>
    <sheetView zoomScale="70" zoomScaleNormal="70" workbookViewId="0">
      <selection activeCell="A5" sqref="A5:B5"/>
    </sheetView>
  </sheetViews>
  <sheetFormatPr baseColWidth="10" defaultColWidth="10.7265625" defaultRowHeight="15.5"/>
  <cols>
    <col min="1" max="1" width="14.1796875" style="7" customWidth="1"/>
    <col min="2" max="2" width="19.7265625" style="7" customWidth="1"/>
    <col min="3" max="3" width="18.7265625" style="7" customWidth="1"/>
    <col min="4" max="4" width="24.453125" style="7" customWidth="1"/>
    <col min="5" max="5" width="25.7265625" style="7" customWidth="1"/>
    <col min="6" max="6" width="32.1796875" style="7" customWidth="1"/>
    <col min="7" max="7" width="20.7265625" style="7" customWidth="1"/>
    <col min="8" max="8" width="15.7265625" style="7" customWidth="1"/>
    <col min="9" max="11" width="21" style="7" customWidth="1"/>
    <col min="12" max="12" width="27.7265625" style="7" customWidth="1"/>
    <col min="13" max="13" width="21.7265625" style="7" customWidth="1"/>
    <col min="14" max="16384" width="10.7265625" style="7"/>
  </cols>
  <sheetData>
    <row r="1" spans="1:13" ht="52.15" customHeight="1">
      <c r="A1" s="311" t="s">
        <v>586</v>
      </c>
      <c r="B1" s="311"/>
      <c r="C1" s="311"/>
      <c r="D1" s="311"/>
      <c r="E1" s="311"/>
      <c r="F1" s="311"/>
      <c r="G1" s="311"/>
      <c r="H1" s="311"/>
      <c r="I1" s="311"/>
      <c r="J1" s="311"/>
      <c r="K1" s="311"/>
      <c r="L1" s="311"/>
      <c r="M1" s="311"/>
    </row>
    <row r="2" spans="1:13" ht="48" customHeight="1">
      <c r="A2" s="394" t="s">
        <v>587</v>
      </c>
      <c r="B2" s="394"/>
      <c r="C2" s="394"/>
      <c r="D2" s="394"/>
      <c r="E2" s="394"/>
      <c r="F2" s="394"/>
      <c r="G2" s="394"/>
      <c r="H2" s="394"/>
      <c r="I2" s="394"/>
      <c r="J2" s="394"/>
      <c r="K2" s="394"/>
      <c r="L2" s="298" t="s">
        <v>427</v>
      </c>
      <c r="M2" s="298"/>
    </row>
    <row r="3" spans="1:13" ht="31.9" customHeight="1">
      <c r="A3" s="311" t="s">
        <v>588</v>
      </c>
      <c r="B3" s="311"/>
      <c r="C3" s="311"/>
      <c r="D3" s="311"/>
      <c r="E3" s="311"/>
      <c r="F3" s="311"/>
      <c r="G3" s="311"/>
      <c r="H3" s="311"/>
      <c r="I3" s="311"/>
      <c r="J3" s="311"/>
      <c r="K3" s="311"/>
      <c r="L3" s="311"/>
      <c r="M3" s="311"/>
    </row>
    <row r="4" spans="1:13" s="8" customFormat="1" ht="61.15" customHeight="1">
      <c r="A4" s="3" t="s">
        <v>429</v>
      </c>
      <c r="B4" s="3" t="s">
        <v>430</v>
      </c>
      <c r="C4" s="3" t="s">
        <v>54</v>
      </c>
      <c r="D4" s="3" t="s">
        <v>589</v>
      </c>
      <c r="E4" s="3" t="s">
        <v>590</v>
      </c>
      <c r="F4" s="3" t="s">
        <v>433</v>
      </c>
      <c r="G4" s="3" t="s">
        <v>434</v>
      </c>
      <c r="H4" s="3" t="s">
        <v>156</v>
      </c>
      <c r="I4" s="3" t="s">
        <v>157</v>
      </c>
      <c r="J4" s="3" t="s">
        <v>158</v>
      </c>
      <c r="K4" s="3" t="s">
        <v>435</v>
      </c>
      <c r="L4" s="3" t="s">
        <v>160</v>
      </c>
      <c r="M4" s="3" t="s">
        <v>436</v>
      </c>
    </row>
    <row r="5" spans="1:13" s="8" customFormat="1" ht="81" customHeight="1">
      <c r="A5" s="2" t="s">
        <v>437</v>
      </c>
      <c r="B5" s="2" t="s">
        <v>438</v>
      </c>
      <c r="C5" s="9" t="s">
        <v>439</v>
      </c>
      <c r="D5" s="13" t="s">
        <v>295</v>
      </c>
      <c r="E5" s="9">
        <v>523</v>
      </c>
      <c r="F5" s="2">
        <v>325</v>
      </c>
      <c r="G5" s="2">
        <v>113</v>
      </c>
      <c r="H5" s="13">
        <v>94</v>
      </c>
      <c r="I5" s="13">
        <v>490</v>
      </c>
      <c r="J5" s="13">
        <v>334</v>
      </c>
      <c r="K5" s="13">
        <v>189</v>
      </c>
      <c r="L5" s="13">
        <v>106</v>
      </c>
      <c r="M5" s="13"/>
    </row>
    <row r="6" spans="1:13">
      <c r="A6" s="11"/>
      <c r="B6" s="11"/>
      <c r="C6" s="11"/>
      <c r="D6" s="11"/>
      <c r="E6" s="11"/>
      <c r="F6" s="11"/>
      <c r="G6" s="11"/>
      <c r="H6" s="11"/>
      <c r="I6" s="11"/>
      <c r="J6" s="11"/>
      <c r="K6" s="11"/>
      <c r="L6" s="11"/>
    </row>
    <row r="7" spans="1:13" ht="31.9" customHeight="1">
      <c r="A7" s="311" t="s">
        <v>591</v>
      </c>
      <c r="B7" s="311"/>
      <c r="C7" s="311"/>
      <c r="D7" s="311"/>
      <c r="E7" s="311"/>
      <c r="F7" s="311"/>
      <c r="G7" s="311"/>
      <c r="H7" s="311"/>
      <c r="I7" s="311"/>
      <c r="J7" s="311"/>
      <c r="K7" s="311"/>
      <c r="L7" s="311"/>
    </row>
    <row r="8" spans="1:13" s="8" customFormat="1" ht="70.150000000000006" customHeight="1">
      <c r="A8" s="3" t="s">
        <v>429</v>
      </c>
      <c r="B8" s="3" t="s">
        <v>430</v>
      </c>
      <c r="C8" s="3" t="s">
        <v>54</v>
      </c>
      <c r="D8" s="3" t="s">
        <v>589</v>
      </c>
      <c r="E8" s="3" t="s">
        <v>590</v>
      </c>
      <c r="F8" s="3" t="s">
        <v>433</v>
      </c>
      <c r="G8" s="3" t="s">
        <v>434</v>
      </c>
      <c r="H8" s="3" t="s">
        <v>156</v>
      </c>
      <c r="I8" s="3" t="s">
        <v>157</v>
      </c>
      <c r="J8" s="3" t="s">
        <v>158</v>
      </c>
      <c r="K8" s="3" t="s">
        <v>435</v>
      </c>
      <c r="L8" s="3" t="s">
        <v>160</v>
      </c>
    </row>
    <row r="9" spans="1:13" s="8" customFormat="1" ht="60" customHeight="1">
      <c r="A9" s="2" t="s">
        <v>437</v>
      </c>
      <c r="B9" s="2" t="s">
        <v>438</v>
      </c>
      <c r="C9" s="9" t="s">
        <v>446</v>
      </c>
      <c r="D9" s="13" t="s">
        <v>295</v>
      </c>
      <c r="E9" s="121">
        <f>F5/$F$5</f>
        <v>1</v>
      </c>
      <c r="F9" s="122">
        <f>F5/$E$5</f>
        <v>0.62141491395793502</v>
      </c>
      <c r="G9" s="122">
        <f t="shared" ref="G9:L9" si="0">G5/$E$5</f>
        <v>0.21606118546845124</v>
      </c>
      <c r="H9" s="122">
        <f t="shared" si="0"/>
        <v>0.17973231357552583</v>
      </c>
      <c r="I9" s="122">
        <f t="shared" si="0"/>
        <v>0.93690248565965584</v>
      </c>
      <c r="J9" s="122">
        <f t="shared" si="0"/>
        <v>0.63862332695984703</v>
      </c>
      <c r="K9" s="122">
        <f t="shared" si="0"/>
        <v>0.36137667304015297</v>
      </c>
      <c r="L9" s="122">
        <f t="shared" si="0"/>
        <v>0.20267686424474188</v>
      </c>
    </row>
  </sheetData>
  <mergeCells count="5">
    <mergeCell ref="A1:M1"/>
    <mergeCell ref="A2:K2"/>
    <mergeCell ref="L2:M2"/>
    <mergeCell ref="A3:M3"/>
    <mergeCell ref="A7:L7"/>
  </mergeCells>
  <hyperlinks>
    <hyperlink ref="L2:M2" location="'Rasgos y Ejemplos'!A2:H11" display="Ir a rasgos" xr:uid="{84FACF64-8986-C043-83C2-87D693A260FD}"/>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8081-437C-7649-9FA9-E3EA1042FA02}">
  <sheetPr>
    <tabColor theme="5" tint="0.59999389629810485"/>
  </sheetPr>
  <dimension ref="A1:M9"/>
  <sheetViews>
    <sheetView zoomScale="50" workbookViewId="0">
      <selection activeCell="A9" sqref="A9:B9"/>
    </sheetView>
  </sheetViews>
  <sheetFormatPr baseColWidth="10" defaultColWidth="10.7265625" defaultRowHeight="15.5"/>
  <cols>
    <col min="1" max="1" width="16.7265625" style="7" customWidth="1"/>
    <col min="2" max="2" width="19.26953125" style="7" customWidth="1"/>
    <col min="3" max="3" width="17.7265625" style="7" customWidth="1"/>
    <col min="4" max="4" width="23.453125" style="7" customWidth="1"/>
    <col min="5" max="5" width="27.7265625" style="7" customWidth="1"/>
    <col min="6" max="6" width="27.1796875" style="7" customWidth="1"/>
    <col min="7" max="7" width="20.7265625" style="7" customWidth="1"/>
    <col min="8" max="11" width="15.7265625" style="7" customWidth="1"/>
    <col min="12" max="12" width="25" style="7" customWidth="1"/>
    <col min="13" max="13" width="21.7265625" style="7" customWidth="1"/>
    <col min="14" max="16384" width="10.7265625" style="7"/>
  </cols>
  <sheetData>
    <row r="1" spans="1:13" ht="46.15" customHeight="1">
      <c r="A1" s="294" t="s">
        <v>592</v>
      </c>
      <c r="B1" s="295"/>
      <c r="C1" s="295"/>
      <c r="D1" s="295"/>
      <c r="E1" s="295"/>
      <c r="F1" s="295"/>
      <c r="G1" s="295"/>
      <c r="H1" s="295"/>
      <c r="I1" s="295"/>
      <c r="J1" s="295"/>
      <c r="K1" s="295"/>
      <c r="L1" s="295"/>
      <c r="M1" s="296"/>
    </row>
    <row r="2" spans="1:13" ht="42" customHeight="1">
      <c r="A2" s="297" t="s">
        <v>593</v>
      </c>
      <c r="B2" s="297"/>
      <c r="C2" s="297"/>
      <c r="D2" s="297"/>
      <c r="E2" s="297"/>
      <c r="F2" s="297"/>
      <c r="G2" s="297"/>
      <c r="H2" s="297"/>
      <c r="I2" s="297"/>
      <c r="J2" s="297"/>
      <c r="K2" s="297"/>
      <c r="L2" s="298" t="s">
        <v>427</v>
      </c>
      <c r="M2" s="298"/>
    </row>
    <row r="3" spans="1:13" ht="31.9" customHeight="1">
      <c r="A3" s="294" t="s">
        <v>594</v>
      </c>
      <c r="B3" s="295"/>
      <c r="C3" s="295"/>
      <c r="D3" s="295"/>
      <c r="E3" s="295"/>
      <c r="F3" s="295"/>
      <c r="G3" s="295"/>
      <c r="H3" s="295"/>
      <c r="I3" s="295"/>
      <c r="J3" s="295"/>
      <c r="K3" s="295"/>
      <c r="L3" s="295"/>
      <c r="M3" s="296"/>
    </row>
    <row r="4" spans="1:13" s="8" customFormat="1" ht="66" customHeight="1">
      <c r="A4" s="3" t="s">
        <v>429</v>
      </c>
      <c r="B4" s="3" t="s">
        <v>430</v>
      </c>
      <c r="C4" s="3" t="s">
        <v>54</v>
      </c>
      <c r="D4" s="3" t="s">
        <v>589</v>
      </c>
      <c r="E4" s="3" t="s">
        <v>595</v>
      </c>
      <c r="F4" s="3" t="s">
        <v>433</v>
      </c>
      <c r="G4" s="3" t="s">
        <v>434</v>
      </c>
      <c r="H4" s="3" t="s">
        <v>156</v>
      </c>
      <c r="I4" s="3" t="s">
        <v>157</v>
      </c>
      <c r="J4" s="3" t="s">
        <v>158</v>
      </c>
      <c r="K4" s="3" t="s">
        <v>435</v>
      </c>
      <c r="L4" s="3" t="s">
        <v>160</v>
      </c>
      <c r="M4" s="3" t="s">
        <v>436</v>
      </c>
    </row>
    <row r="5" spans="1:13" ht="109.9" customHeight="1">
      <c r="A5" s="2" t="s">
        <v>437</v>
      </c>
      <c r="B5" s="2" t="s">
        <v>438</v>
      </c>
      <c r="C5" s="15" t="s">
        <v>439</v>
      </c>
      <c r="D5" s="15" t="s">
        <v>596</v>
      </c>
      <c r="E5" s="2">
        <v>613</v>
      </c>
      <c r="F5" s="2">
        <v>178</v>
      </c>
      <c r="G5" s="124">
        <v>65</v>
      </c>
      <c r="H5" s="10">
        <v>59</v>
      </c>
      <c r="I5" s="10">
        <v>551</v>
      </c>
      <c r="J5" s="10">
        <v>169</v>
      </c>
      <c r="K5" s="10">
        <v>103</v>
      </c>
      <c r="L5" s="10">
        <v>53</v>
      </c>
      <c r="M5" s="10"/>
    </row>
    <row r="6" spans="1:13" ht="25.5" customHeight="1">
      <c r="A6" s="11"/>
      <c r="B6" s="11"/>
      <c r="C6" s="11"/>
      <c r="D6" s="11"/>
      <c r="E6" s="11"/>
      <c r="F6" s="11"/>
      <c r="G6" s="11"/>
      <c r="H6" s="11"/>
      <c r="I6" s="11"/>
      <c r="J6" s="11"/>
      <c r="K6" s="11"/>
      <c r="L6" s="11"/>
    </row>
    <row r="7" spans="1:13" s="8" customFormat="1" ht="40.5" customHeight="1">
      <c r="A7" s="311" t="s">
        <v>597</v>
      </c>
      <c r="B7" s="311"/>
      <c r="C7" s="311"/>
      <c r="D7" s="311"/>
      <c r="E7" s="311"/>
      <c r="F7" s="311"/>
      <c r="G7" s="311"/>
      <c r="H7" s="311"/>
      <c r="I7" s="311"/>
      <c r="J7" s="311"/>
      <c r="K7" s="311"/>
      <c r="L7" s="311"/>
      <c r="M7" s="7"/>
    </row>
    <row r="8" spans="1:13" ht="78" customHeight="1">
      <c r="A8" s="3" t="s">
        <v>429</v>
      </c>
      <c r="B8" s="3" t="s">
        <v>430</v>
      </c>
      <c r="C8" s="3" t="s">
        <v>54</v>
      </c>
      <c r="D8" s="3" t="s">
        <v>589</v>
      </c>
      <c r="E8" s="3" t="s">
        <v>595</v>
      </c>
      <c r="F8" s="3" t="s">
        <v>433</v>
      </c>
      <c r="G8" s="3" t="s">
        <v>434</v>
      </c>
      <c r="H8" s="3" t="s">
        <v>156</v>
      </c>
      <c r="I8" s="3" t="s">
        <v>157</v>
      </c>
      <c r="J8" s="3" t="s">
        <v>158</v>
      </c>
      <c r="K8" s="3" t="s">
        <v>435</v>
      </c>
      <c r="L8" s="3" t="s">
        <v>160</v>
      </c>
      <c r="M8" s="8"/>
    </row>
    <row r="9" spans="1:13" ht="58.15" customHeight="1">
      <c r="A9" s="2" t="s">
        <v>437</v>
      </c>
      <c r="B9" s="2" t="s">
        <v>438</v>
      </c>
      <c r="C9" s="125" t="s">
        <v>446</v>
      </c>
      <c r="D9" s="14" t="s">
        <v>596</v>
      </c>
      <c r="E9" s="126">
        <f t="shared" ref="E9:L9" si="0">E5/$E$5</f>
        <v>1</v>
      </c>
      <c r="F9" s="127">
        <f t="shared" si="0"/>
        <v>0.2903752039151713</v>
      </c>
      <c r="G9" s="127">
        <f t="shared" si="0"/>
        <v>0.10603588907014681</v>
      </c>
      <c r="H9" s="127">
        <f t="shared" si="0"/>
        <v>9.6247960848287115E-2</v>
      </c>
      <c r="I9" s="127">
        <f t="shared" si="0"/>
        <v>0.89885807504078308</v>
      </c>
      <c r="J9" s="127">
        <f t="shared" si="0"/>
        <v>0.27569331158238175</v>
      </c>
      <c r="K9" s="127">
        <f t="shared" si="0"/>
        <v>0.16802610114192496</v>
      </c>
      <c r="L9" s="127">
        <f t="shared" si="0"/>
        <v>8.6460032626427402E-2</v>
      </c>
    </row>
  </sheetData>
  <mergeCells count="5">
    <mergeCell ref="A1:M1"/>
    <mergeCell ref="A2:K2"/>
    <mergeCell ref="L2:M2"/>
    <mergeCell ref="A3:M3"/>
    <mergeCell ref="A7:L7"/>
  </mergeCells>
  <hyperlinks>
    <hyperlink ref="L2:M2" location="'Rasgos y Ejemplos'!A2:H11" display="Ir a rasgos" xr:uid="{E8CE9B3C-0AA5-8948-9328-6D70145097F6}"/>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721C-C6EA-FF40-82B7-925D6FF22D7F}">
  <sheetPr>
    <tabColor theme="5" tint="0.59999389629810485"/>
  </sheetPr>
  <dimension ref="A1:M8"/>
  <sheetViews>
    <sheetView zoomScale="70" zoomScaleNormal="70" workbookViewId="0">
      <selection activeCell="F4" sqref="F4:L4"/>
    </sheetView>
  </sheetViews>
  <sheetFormatPr baseColWidth="10" defaultColWidth="10.7265625" defaultRowHeight="15.5"/>
  <cols>
    <col min="1" max="1" width="13.7265625" style="7" customWidth="1"/>
    <col min="2" max="2" width="15.1796875" style="7" customWidth="1"/>
    <col min="3" max="3" width="23.1796875" style="7" customWidth="1"/>
    <col min="4" max="4" width="19" style="7" customWidth="1"/>
    <col min="5" max="5" width="23.7265625" style="7" customWidth="1"/>
    <col min="6" max="6" width="34.7265625" style="7" customWidth="1"/>
    <col min="7" max="7" width="18.26953125" style="7" customWidth="1"/>
    <col min="8" max="10" width="15.7265625" style="7" customWidth="1"/>
    <col min="11" max="11" width="19.453125" style="7" customWidth="1"/>
    <col min="12" max="12" width="24.453125" style="7" customWidth="1"/>
    <col min="13" max="13" width="21.7265625" style="7" customWidth="1"/>
    <col min="14" max="16384" width="10.7265625" style="7"/>
  </cols>
  <sheetData>
    <row r="1" spans="1:13" ht="43.15" customHeight="1">
      <c r="A1" s="311" t="s">
        <v>598</v>
      </c>
      <c r="B1" s="311"/>
      <c r="C1" s="311"/>
      <c r="D1" s="311"/>
      <c r="E1" s="311"/>
      <c r="F1" s="311"/>
      <c r="G1" s="311"/>
      <c r="H1" s="311"/>
      <c r="I1" s="311"/>
      <c r="J1" s="311"/>
      <c r="K1" s="311"/>
      <c r="L1" s="311"/>
      <c r="M1" s="311"/>
    </row>
    <row r="2" spans="1:13" ht="31.9" customHeight="1">
      <c r="A2" s="311" t="s">
        <v>599</v>
      </c>
      <c r="B2" s="311"/>
      <c r="C2" s="311"/>
      <c r="D2" s="311"/>
      <c r="E2" s="311"/>
      <c r="F2" s="311"/>
      <c r="G2" s="311"/>
      <c r="H2" s="311"/>
      <c r="I2" s="311"/>
      <c r="J2" s="311"/>
      <c r="K2" s="311"/>
      <c r="L2" s="311"/>
      <c r="M2" s="311"/>
    </row>
    <row r="3" spans="1:13" s="8" customFormat="1" ht="61.15" customHeight="1">
      <c r="A3" s="3" t="s">
        <v>429</v>
      </c>
      <c r="B3" s="3" t="s">
        <v>430</v>
      </c>
      <c r="C3" s="3" t="s">
        <v>54</v>
      </c>
      <c r="D3" s="3" t="s">
        <v>469</v>
      </c>
      <c r="E3" s="3" t="s">
        <v>470</v>
      </c>
      <c r="F3" s="3" t="s">
        <v>433</v>
      </c>
      <c r="G3" s="3" t="s">
        <v>434</v>
      </c>
      <c r="H3" s="3" t="s">
        <v>156</v>
      </c>
      <c r="I3" s="3" t="s">
        <v>157</v>
      </c>
      <c r="J3" s="3" t="s">
        <v>158</v>
      </c>
      <c r="K3" s="3" t="s">
        <v>435</v>
      </c>
      <c r="L3" s="3" t="s">
        <v>160</v>
      </c>
      <c r="M3" s="3" t="s">
        <v>436</v>
      </c>
    </row>
    <row r="4" spans="1:13" ht="127.15" customHeight="1">
      <c r="A4" s="2" t="s">
        <v>437</v>
      </c>
      <c r="B4" s="2" t="s">
        <v>438</v>
      </c>
      <c r="C4" s="9" t="s">
        <v>439</v>
      </c>
      <c r="D4" s="2" t="s">
        <v>478</v>
      </c>
      <c r="E4" s="70">
        <v>3406</v>
      </c>
      <c r="F4" s="70">
        <v>249</v>
      </c>
      <c r="G4" s="1">
        <v>147</v>
      </c>
      <c r="H4" s="1">
        <v>119</v>
      </c>
      <c r="I4" s="1">
        <v>361</v>
      </c>
      <c r="J4" s="1">
        <v>329</v>
      </c>
      <c r="K4" s="1">
        <v>184</v>
      </c>
      <c r="L4" s="1">
        <v>113</v>
      </c>
      <c r="M4" s="12"/>
    </row>
    <row r="5" spans="1:13">
      <c r="A5" s="11"/>
      <c r="B5" s="11"/>
      <c r="C5" s="11"/>
      <c r="D5" s="11"/>
      <c r="E5" s="11"/>
      <c r="F5" s="11"/>
      <c r="G5" s="11"/>
      <c r="H5" s="11"/>
      <c r="I5" s="11"/>
      <c r="J5" s="11"/>
      <c r="K5" s="11"/>
      <c r="L5" s="11"/>
    </row>
    <row r="6" spans="1:13" ht="31.9" customHeight="1">
      <c r="A6" s="311" t="s">
        <v>600</v>
      </c>
      <c r="B6" s="311"/>
      <c r="C6" s="311"/>
      <c r="D6" s="311"/>
      <c r="E6" s="311"/>
      <c r="F6" s="311"/>
      <c r="G6" s="311"/>
      <c r="H6" s="311"/>
      <c r="I6" s="311"/>
      <c r="J6" s="311"/>
      <c r="K6" s="311"/>
      <c r="L6" s="311"/>
    </row>
    <row r="7" spans="1:13" s="8" customFormat="1" ht="55.9" customHeight="1">
      <c r="A7" s="3" t="s">
        <v>429</v>
      </c>
      <c r="B7" s="3" t="s">
        <v>430</v>
      </c>
      <c r="C7" s="3" t="s">
        <v>54</v>
      </c>
      <c r="D7" s="3" t="s">
        <v>469</v>
      </c>
      <c r="E7" s="3" t="s">
        <v>470</v>
      </c>
      <c r="F7" s="3" t="s">
        <v>433</v>
      </c>
      <c r="G7" s="3" t="s">
        <v>434</v>
      </c>
      <c r="H7" s="3" t="s">
        <v>156</v>
      </c>
      <c r="I7" s="3" t="s">
        <v>157</v>
      </c>
      <c r="J7" s="3" t="s">
        <v>158</v>
      </c>
      <c r="K7" s="3" t="s">
        <v>435</v>
      </c>
      <c r="L7" s="3" t="s">
        <v>160</v>
      </c>
    </row>
    <row r="8" spans="1:13" ht="46.5">
      <c r="A8" s="2" t="s">
        <v>437</v>
      </c>
      <c r="B8" s="2" t="s">
        <v>438</v>
      </c>
      <c r="C8" s="125" t="s">
        <v>446</v>
      </c>
      <c r="D8" s="2" t="s">
        <v>478</v>
      </c>
      <c r="E8" s="126">
        <f>E4/$E$4</f>
        <v>1</v>
      </c>
      <c r="F8" s="127">
        <f>F4/$E$4</f>
        <v>7.310628302994715E-2</v>
      </c>
      <c r="G8" s="127">
        <f t="shared" ref="G8:L8" si="0">G4/$E$4</f>
        <v>4.3159130945390485E-2</v>
      </c>
      <c r="H8" s="127">
        <f t="shared" si="0"/>
        <v>3.4938344098649439E-2</v>
      </c>
      <c r="I8" s="127">
        <f t="shared" si="0"/>
        <v>0.10598943041691133</v>
      </c>
      <c r="J8" s="127">
        <f t="shared" si="0"/>
        <v>9.6594245449207278E-2</v>
      </c>
      <c r="K8" s="127">
        <f t="shared" si="0"/>
        <v>5.4022313564298298E-2</v>
      </c>
      <c r="L8" s="127">
        <f t="shared" si="0"/>
        <v>3.317674691720493E-2</v>
      </c>
    </row>
  </sheetData>
  <mergeCells count="3">
    <mergeCell ref="A1:M1"/>
    <mergeCell ref="A2:M2"/>
    <mergeCell ref="A6:L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D6DCD-A412-7A42-8160-D5E9105D3F20}">
  <sheetPr>
    <tabColor theme="5" tint="0.59999389629810485"/>
  </sheetPr>
  <dimension ref="A1:M16"/>
  <sheetViews>
    <sheetView zoomScale="70" zoomScaleNormal="70" workbookViewId="0">
      <selection activeCell="A12" sqref="A12:B12"/>
    </sheetView>
  </sheetViews>
  <sheetFormatPr baseColWidth="10" defaultColWidth="10.7265625" defaultRowHeight="15.5"/>
  <cols>
    <col min="1" max="1" width="15" style="7" customWidth="1"/>
    <col min="2" max="2" width="14.7265625" style="7" customWidth="1"/>
    <col min="3" max="3" width="24.7265625" style="7" customWidth="1"/>
    <col min="4" max="4" width="20.1796875" style="7" customWidth="1"/>
    <col min="5" max="5" width="21" style="7" customWidth="1"/>
    <col min="6" max="6" width="33.1796875" style="7" customWidth="1"/>
    <col min="7" max="7" width="19.1796875" style="7" customWidth="1"/>
    <col min="8" max="9" width="15.7265625" style="7" customWidth="1"/>
    <col min="10" max="10" width="19.7265625" style="7" customWidth="1"/>
    <col min="11" max="11" width="16.7265625" style="7" customWidth="1"/>
    <col min="12" max="12" width="24.1796875" style="7" customWidth="1"/>
    <col min="13" max="13" width="21.7265625" style="7" customWidth="1"/>
    <col min="14" max="16384" width="10.7265625" style="7"/>
  </cols>
  <sheetData>
    <row r="1" spans="1:13" ht="42" customHeight="1">
      <c r="A1" s="311" t="s">
        <v>601</v>
      </c>
      <c r="B1" s="311"/>
      <c r="C1" s="311"/>
      <c r="D1" s="311"/>
      <c r="E1" s="311"/>
      <c r="F1" s="311"/>
      <c r="G1" s="311"/>
      <c r="H1" s="311"/>
      <c r="I1" s="311"/>
      <c r="J1" s="311"/>
      <c r="K1" s="311"/>
      <c r="L1" s="311"/>
      <c r="M1" s="311"/>
    </row>
    <row r="2" spans="1:13" ht="31.9" customHeight="1">
      <c r="A2" s="311" t="s">
        <v>602</v>
      </c>
      <c r="B2" s="311"/>
      <c r="C2" s="311"/>
      <c r="D2" s="311"/>
      <c r="E2" s="311"/>
      <c r="F2" s="311"/>
      <c r="G2" s="311"/>
      <c r="H2" s="311"/>
      <c r="I2" s="311"/>
      <c r="J2" s="311"/>
      <c r="K2" s="311"/>
      <c r="L2" s="311"/>
      <c r="M2" s="311"/>
    </row>
    <row r="3" spans="1:13" s="8" customFormat="1" ht="61.9" customHeight="1">
      <c r="A3" s="3" t="s">
        <v>429</v>
      </c>
      <c r="B3" s="3" t="s">
        <v>430</v>
      </c>
      <c r="C3" s="3" t="s">
        <v>54</v>
      </c>
      <c r="D3" s="3" t="s">
        <v>431</v>
      </c>
      <c r="E3" s="3" t="s">
        <v>496</v>
      </c>
      <c r="F3" s="3" t="s">
        <v>433</v>
      </c>
      <c r="G3" s="3" t="s">
        <v>434</v>
      </c>
      <c r="H3" s="3" t="s">
        <v>156</v>
      </c>
      <c r="I3" s="3" t="s">
        <v>157</v>
      </c>
      <c r="J3" s="3" t="s">
        <v>158</v>
      </c>
      <c r="K3" s="3" t="s">
        <v>435</v>
      </c>
      <c r="L3" s="3" t="s">
        <v>160</v>
      </c>
      <c r="M3" s="3" t="s">
        <v>436</v>
      </c>
    </row>
    <row r="4" spans="1:13" ht="46.9" customHeight="1">
      <c r="A4" s="2" t="s">
        <v>437</v>
      </c>
      <c r="B4" s="2" t="s">
        <v>438</v>
      </c>
      <c r="C4" s="395" t="s">
        <v>439</v>
      </c>
      <c r="D4" s="125" t="s">
        <v>440</v>
      </c>
      <c r="E4" s="58">
        <v>0</v>
      </c>
      <c r="F4" s="2">
        <v>0</v>
      </c>
      <c r="G4" s="12">
        <v>0</v>
      </c>
      <c r="H4" s="12">
        <v>0</v>
      </c>
      <c r="I4" s="12">
        <v>0</v>
      </c>
      <c r="J4" s="12">
        <v>0</v>
      </c>
      <c r="K4" s="12">
        <v>0</v>
      </c>
      <c r="L4" s="12">
        <v>0</v>
      </c>
      <c r="M4" s="12"/>
    </row>
    <row r="5" spans="1:13" ht="130.15" customHeight="1">
      <c r="A5" s="2" t="s">
        <v>437</v>
      </c>
      <c r="B5" s="2" t="s">
        <v>438</v>
      </c>
      <c r="C5" s="396"/>
      <c r="D5" s="125" t="s">
        <v>441</v>
      </c>
      <c r="E5" s="70">
        <v>12599</v>
      </c>
      <c r="F5" s="70">
        <v>523</v>
      </c>
      <c r="G5" s="12">
        <v>257</v>
      </c>
      <c r="H5" s="12">
        <v>321</v>
      </c>
      <c r="I5" s="12">
        <v>305</v>
      </c>
      <c r="J5" s="12">
        <v>416</v>
      </c>
      <c r="K5" s="12">
        <v>290</v>
      </c>
      <c r="L5" s="12">
        <v>81</v>
      </c>
      <c r="M5" s="12"/>
    </row>
    <row r="6" spans="1:13" ht="46.9" customHeight="1">
      <c r="A6" s="2" t="s">
        <v>437</v>
      </c>
      <c r="B6" s="2" t="s">
        <v>438</v>
      </c>
      <c r="C6" s="396"/>
      <c r="D6" s="125" t="s">
        <v>442</v>
      </c>
      <c r="E6" s="58">
        <v>234</v>
      </c>
      <c r="F6" s="2">
        <v>1</v>
      </c>
      <c r="G6" s="12">
        <v>16</v>
      </c>
      <c r="H6" s="12">
        <v>1</v>
      </c>
      <c r="I6" s="12">
        <v>75</v>
      </c>
      <c r="J6" s="12">
        <v>30</v>
      </c>
      <c r="K6" s="12">
        <v>35</v>
      </c>
      <c r="L6" s="12">
        <v>1</v>
      </c>
      <c r="M6" s="12"/>
    </row>
    <row r="7" spans="1:13" ht="46.9" customHeight="1">
      <c r="A7" s="2" t="s">
        <v>437</v>
      </c>
      <c r="B7" s="2" t="s">
        <v>438</v>
      </c>
      <c r="C7" s="396"/>
      <c r="D7" s="125" t="s">
        <v>443</v>
      </c>
      <c r="E7" s="58">
        <v>811</v>
      </c>
      <c r="F7" s="2">
        <v>20</v>
      </c>
      <c r="G7" s="12">
        <v>11</v>
      </c>
      <c r="H7" s="12">
        <v>10</v>
      </c>
      <c r="I7" s="12">
        <v>120</v>
      </c>
      <c r="J7" s="12">
        <v>21</v>
      </c>
      <c r="K7" s="12">
        <v>34</v>
      </c>
      <c r="L7" s="12">
        <v>14</v>
      </c>
      <c r="M7" s="12"/>
    </row>
    <row r="8" spans="1:13" ht="46.9" customHeight="1">
      <c r="A8" s="2" t="s">
        <v>437</v>
      </c>
      <c r="B8" s="2" t="s">
        <v>438</v>
      </c>
      <c r="C8" s="397"/>
      <c r="D8" s="125" t="s">
        <v>444</v>
      </c>
      <c r="E8" s="58">
        <v>443</v>
      </c>
      <c r="F8" s="2">
        <v>58</v>
      </c>
      <c r="G8" s="12">
        <v>13</v>
      </c>
      <c r="H8" s="12">
        <v>8</v>
      </c>
      <c r="I8" s="12">
        <v>154</v>
      </c>
      <c r="J8" s="12">
        <v>102</v>
      </c>
      <c r="K8" s="12">
        <v>70</v>
      </c>
      <c r="L8" s="12">
        <v>14</v>
      </c>
      <c r="M8" s="12"/>
    </row>
    <row r="9" spans="1:13">
      <c r="A9" s="11"/>
      <c r="B9" s="11"/>
      <c r="C9" s="11"/>
      <c r="D9" s="11"/>
      <c r="E9" s="11"/>
      <c r="F9" s="11"/>
      <c r="G9" s="11"/>
      <c r="H9" s="11"/>
      <c r="I9" s="11"/>
      <c r="J9" s="11"/>
      <c r="K9" s="11"/>
      <c r="L9" s="11"/>
    </row>
    <row r="10" spans="1:13" ht="31.9" customHeight="1">
      <c r="A10" s="311" t="s">
        <v>603</v>
      </c>
      <c r="B10" s="311"/>
      <c r="C10" s="311"/>
      <c r="D10" s="311"/>
      <c r="E10" s="311"/>
      <c r="F10" s="311"/>
      <c r="G10" s="311"/>
      <c r="H10" s="311"/>
      <c r="I10" s="311"/>
      <c r="J10" s="311"/>
      <c r="K10" s="311"/>
      <c r="L10" s="311"/>
    </row>
    <row r="11" spans="1:13" s="8" customFormat="1" ht="64.150000000000006" customHeight="1">
      <c r="A11" s="3" t="s">
        <v>429</v>
      </c>
      <c r="B11" s="3" t="s">
        <v>430</v>
      </c>
      <c r="C11" s="3" t="s">
        <v>54</v>
      </c>
      <c r="D11" s="3" t="s">
        <v>604</v>
      </c>
      <c r="E11" s="3" t="s">
        <v>496</v>
      </c>
      <c r="F11" s="3" t="s">
        <v>433</v>
      </c>
      <c r="G11" s="3" t="s">
        <v>434</v>
      </c>
      <c r="H11" s="3" t="s">
        <v>156</v>
      </c>
      <c r="I11" s="3" t="s">
        <v>157</v>
      </c>
      <c r="J11" s="3" t="s">
        <v>158</v>
      </c>
      <c r="K11" s="3" t="s">
        <v>435</v>
      </c>
      <c r="L11" s="3" t="s">
        <v>160</v>
      </c>
    </row>
    <row r="12" spans="1:13" ht="36" customHeight="1">
      <c r="A12" s="2" t="s">
        <v>437</v>
      </c>
      <c r="B12" s="2" t="s">
        <v>438</v>
      </c>
      <c r="C12" s="398" t="s">
        <v>446</v>
      </c>
      <c r="D12" s="12" t="s">
        <v>440</v>
      </c>
      <c r="E12" s="126" t="e">
        <f>E4/$E4</f>
        <v>#DIV/0!</v>
      </c>
      <c r="F12" s="127" t="e">
        <f>F4/$E$4</f>
        <v>#DIV/0!</v>
      </c>
      <c r="G12" s="127" t="e">
        <f t="shared" ref="G12:L12" si="0">G4/$E$4</f>
        <v>#DIV/0!</v>
      </c>
      <c r="H12" s="127" t="e">
        <f t="shared" si="0"/>
        <v>#DIV/0!</v>
      </c>
      <c r="I12" s="127" t="e">
        <f t="shared" si="0"/>
        <v>#DIV/0!</v>
      </c>
      <c r="J12" s="127" t="e">
        <f t="shared" si="0"/>
        <v>#DIV/0!</v>
      </c>
      <c r="K12" s="127" t="e">
        <f t="shared" si="0"/>
        <v>#DIV/0!</v>
      </c>
      <c r="L12" s="127" t="e">
        <f t="shared" si="0"/>
        <v>#DIV/0!</v>
      </c>
    </row>
    <row r="13" spans="1:13" ht="46.5">
      <c r="A13" s="2" t="s">
        <v>437</v>
      </c>
      <c r="B13" s="2" t="s">
        <v>438</v>
      </c>
      <c r="C13" s="398"/>
      <c r="D13" s="125" t="s">
        <v>441</v>
      </c>
      <c r="E13" s="126">
        <f>E5/$E$5</f>
        <v>1</v>
      </c>
      <c r="F13" s="126">
        <f t="shared" ref="F13:L13" si="1">F5/$E$5</f>
        <v>4.1511231050083343E-2</v>
      </c>
      <c r="G13" s="126">
        <f t="shared" si="1"/>
        <v>2.0398444320977857E-2</v>
      </c>
      <c r="H13" s="126">
        <f t="shared" si="1"/>
        <v>2.5478212556552107E-2</v>
      </c>
      <c r="I13" s="126">
        <f t="shared" si="1"/>
        <v>2.4208270497658543E-2</v>
      </c>
      <c r="J13" s="126">
        <f t="shared" si="1"/>
        <v>3.3018493531232637E-2</v>
      </c>
      <c r="K13" s="126">
        <f t="shared" si="1"/>
        <v>2.3017699817445829E-2</v>
      </c>
      <c r="L13" s="126">
        <f t="shared" si="1"/>
        <v>6.4290816731486624E-3</v>
      </c>
    </row>
    <row r="14" spans="1:13" ht="46.5">
      <c r="A14" s="2" t="s">
        <v>437</v>
      </c>
      <c r="B14" s="2" t="s">
        <v>438</v>
      </c>
      <c r="C14" s="398"/>
      <c r="D14" s="125" t="s">
        <v>442</v>
      </c>
      <c r="E14" s="126">
        <f>E6/$E$6</f>
        <v>1</v>
      </c>
      <c r="F14" s="126">
        <f t="shared" ref="F14:L14" si="2">F6/$E$6</f>
        <v>4.2735042735042739E-3</v>
      </c>
      <c r="G14" s="126">
        <f t="shared" si="2"/>
        <v>6.8376068376068383E-2</v>
      </c>
      <c r="H14" s="126">
        <f t="shared" si="2"/>
        <v>4.2735042735042739E-3</v>
      </c>
      <c r="I14" s="126">
        <f t="shared" si="2"/>
        <v>0.32051282051282054</v>
      </c>
      <c r="J14" s="126">
        <f t="shared" si="2"/>
        <v>0.12820512820512819</v>
      </c>
      <c r="K14" s="126">
        <f t="shared" si="2"/>
        <v>0.14957264957264957</v>
      </c>
      <c r="L14" s="126">
        <f t="shared" si="2"/>
        <v>4.2735042735042739E-3</v>
      </c>
    </row>
    <row r="15" spans="1:13" ht="46.5">
      <c r="A15" s="2" t="s">
        <v>437</v>
      </c>
      <c r="B15" s="2" t="s">
        <v>438</v>
      </c>
      <c r="C15" s="398"/>
      <c r="D15" s="125" t="s">
        <v>443</v>
      </c>
      <c r="E15" s="126">
        <f>E7/$E$7</f>
        <v>1</v>
      </c>
      <c r="F15" s="126">
        <f t="shared" ref="F15:L15" si="3">F7/$E$7</f>
        <v>2.4660912453760789E-2</v>
      </c>
      <c r="G15" s="126">
        <f t="shared" si="3"/>
        <v>1.3563501849568433E-2</v>
      </c>
      <c r="H15" s="126">
        <f t="shared" si="3"/>
        <v>1.2330456226880395E-2</v>
      </c>
      <c r="I15" s="126">
        <f t="shared" si="3"/>
        <v>0.14796547472256474</v>
      </c>
      <c r="J15" s="126">
        <f t="shared" si="3"/>
        <v>2.5893958076448828E-2</v>
      </c>
      <c r="K15" s="126">
        <f t="shared" si="3"/>
        <v>4.192355117139334E-2</v>
      </c>
      <c r="L15" s="126">
        <f t="shared" si="3"/>
        <v>1.7262638717632551E-2</v>
      </c>
    </row>
    <row r="16" spans="1:13" ht="46.5">
      <c r="A16" s="2" t="s">
        <v>437</v>
      </c>
      <c r="B16" s="2" t="s">
        <v>438</v>
      </c>
      <c r="C16" s="398"/>
      <c r="D16" s="125" t="s">
        <v>444</v>
      </c>
      <c r="E16" s="126">
        <f>E8/$E$8</f>
        <v>1</v>
      </c>
      <c r="F16" s="126">
        <f t="shared" ref="F16:L16" si="4">F8/$E$8</f>
        <v>0.1309255079006772</v>
      </c>
      <c r="G16" s="126">
        <f t="shared" si="4"/>
        <v>2.9345372460496615E-2</v>
      </c>
      <c r="H16" s="126">
        <f t="shared" si="4"/>
        <v>1.8058690744920992E-2</v>
      </c>
      <c r="I16" s="126">
        <f t="shared" si="4"/>
        <v>0.34762979683972911</v>
      </c>
      <c r="J16" s="126">
        <f t="shared" si="4"/>
        <v>0.23024830699774265</v>
      </c>
      <c r="K16" s="126">
        <f t="shared" si="4"/>
        <v>0.1580135440180587</v>
      </c>
      <c r="L16" s="126">
        <f t="shared" si="4"/>
        <v>3.160270880361174E-2</v>
      </c>
    </row>
  </sheetData>
  <mergeCells count="5">
    <mergeCell ref="A1:M1"/>
    <mergeCell ref="A2:M2"/>
    <mergeCell ref="C4:C8"/>
    <mergeCell ref="A10:L10"/>
    <mergeCell ref="C12:C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427BE-C299-6A42-9050-F4F6AE29090A}">
  <sheetPr>
    <tabColor rgb="FFFF8989"/>
  </sheetPr>
  <dimension ref="A1:I23"/>
  <sheetViews>
    <sheetView zoomScale="75" zoomScaleNormal="100" workbookViewId="0">
      <pane ySplit="3" topLeftCell="A4" activePane="bottomLeft" state="frozen"/>
      <selection activeCell="A5" sqref="A5"/>
      <selection pane="bottomLeft" activeCell="D4" sqref="D4"/>
    </sheetView>
  </sheetViews>
  <sheetFormatPr baseColWidth="10" defaultColWidth="11.453125" defaultRowHeight="12.5"/>
  <cols>
    <col min="1" max="1" width="24" style="250" customWidth="1"/>
    <col min="2" max="2" width="29" style="259" customWidth="1"/>
    <col min="3" max="3" width="20.26953125" style="250" customWidth="1"/>
    <col min="4" max="4" width="105.7265625" style="250" customWidth="1"/>
    <col min="5" max="5" width="23" style="250" customWidth="1"/>
    <col min="6" max="6" width="55.453125" style="250" customWidth="1"/>
    <col min="7" max="7" width="35.453125" style="250" customWidth="1"/>
    <col min="8" max="16384" width="11.453125" style="250"/>
  </cols>
  <sheetData>
    <row r="1" spans="1:9" ht="22.9" customHeight="1">
      <c r="A1" s="273" t="s">
        <v>47</v>
      </c>
      <c r="B1" s="273"/>
      <c r="C1" s="273"/>
      <c r="D1" s="273"/>
      <c r="E1" s="273"/>
      <c r="F1" s="273"/>
      <c r="G1" s="274"/>
    </row>
    <row r="2" spans="1:9" ht="46.15" customHeight="1">
      <c r="A2" s="273" t="s">
        <v>48</v>
      </c>
      <c r="B2" s="273"/>
      <c r="C2" s="273"/>
      <c r="D2" s="273"/>
      <c r="E2" s="273"/>
      <c r="F2" s="273"/>
      <c r="G2" s="274"/>
    </row>
    <row r="3" spans="1:9" ht="26.5" thickBot="1">
      <c r="A3" s="252" t="s">
        <v>49</v>
      </c>
      <c r="B3" s="251" t="s">
        <v>50</v>
      </c>
      <c r="C3" s="252" t="s">
        <v>51</v>
      </c>
      <c r="D3" s="253" t="s">
        <v>52</v>
      </c>
      <c r="E3" s="253" t="s">
        <v>53</v>
      </c>
      <c r="F3" s="253" t="s">
        <v>54</v>
      </c>
      <c r="G3" s="254" t="s">
        <v>55</v>
      </c>
    </row>
    <row r="4" spans="1:9" ht="154.15" customHeight="1" thickBot="1">
      <c r="A4" s="264" t="s">
        <v>56</v>
      </c>
      <c r="B4" s="255" t="s">
        <v>57</v>
      </c>
      <c r="C4" s="256" t="s">
        <v>58</v>
      </c>
      <c r="D4" s="256" t="s">
        <v>59</v>
      </c>
      <c r="E4" s="257" t="s">
        <v>60</v>
      </c>
      <c r="F4" s="258" t="s">
        <v>61</v>
      </c>
      <c r="G4" s="275" t="s">
        <v>62</v>
      </c>
      <c r="I4" s="259"/>
    </row>
    <row r="5" spans="1:9" ht="138" thickBot="1">
      <c r="A5" s="264" t="s">
        <v>56</v>
      </c>
      <c r="B5" s="260" t="s">
        <v>63</v>
      </c>
      <c r="C5" s="261" t="s">
        <v>58</v>
      </c>
      <c r="D5" s="261" t="s">
        <v>64</v>
      </c>
      <c r="E5" s="262" t="s">
        <v>65</v>
      </c>
      <c r="F5" s="263" t="s">
        <v>66</v>
      </c>
      <c r="G5" s="276"/>
    </row>
    <row r="6" spans="1:9" ht="298.89999999999998" customHeight="1" thickBot="1">
      <c r="A6" s="264" t="s">
        <v>56</v>
      </c>
      <c r="B6" s="260" t="s">
        <v>67</v>
      </c>
      <c r="C6" s="261" t="s">
        <v>58</v>
      </c>
      <c r="D6" s="261" t="s">
        <v>68</v>
      </c>
      <c r="E6" s="262" t="s">
        <v>69</v>
      </c>
      <c r="F6" s="263" t="s">
        <v>66</v>
      </c>
      <c r="G6" s="276"/>
    </row>
    <row r="7" spans="1:9" ht="150.5" thickBot="1">
      <c r="A7" s="264" t="s">
        <v>56</v>
      </c>
      <c r="B7" s="264" t="s">
        <v>70</v>
      </c>
      <c r="C7" s="265" t="s">
        <v>58</v>
      </c>
      <c r="D7" s="265" t="s">
        <v>71</v>
      </c>
      <c r="E7" s="266" t="s">
        <v>72</v>
      </c>
      <c r="F7" s="267" t="s">
        <v>73</v>
      </c>
      <c r="G7" s="277"/>
    </row>
    <row r="8" spans="1:9" ht="150.5" thickBot="1">
      <c r="A8" s="264" t="s">
        <v>74</v>
      </c>
      <c r="B8" s="255" t="s">
        <v>75</v>
      </c>
      <c r="C8" s="256" t="s">
        <v>76</v>
      </c>
      <c r="D8" s="256" t="s">
        <v>77</v>
      </c>
      <c r="E8" s="268" t="s">
        <v>78</v>
      </c>
      <c r="F8" s="258" t="s">
        <v>79</v>
      </c>
      <c r="G8" s="275" t="s">
        <v>80</v>
      </c>
    </row>
    <row r="9" spans="1:9" ht="125.5" thickBot="1">
      <c r="A9" s="264" t="s">
        <v>74</v>
      </c>
      <c r="B9" s="260" t="s">
        <v>81</v>
      </c>
      <c r="C9" s="261" t="s">
        <v>76</v>
      </c>
      <c r="D9" s="261" t="s">
        <v>82</v>
      </c>
      <c r="E9" s="269" t="s">
        <v>83</v>
      </c>
      <c r="F9" s="263" t="s">
        <v>79</v>
      </c>
      <c r="G9" s="276"/>
    </row>
    <row r="10" spans="1:9" ht="113" thickBot="1">
      <c r="A10" s="264" t="s">
        <v>74</v>
      </c>
      <c r="B10" s="264" t="s">
        <v>84</v>
      </c>
      <c r="C10" s="265" t="s">
        <v>76</v>
      </c>
      <c r="D10" s="265" t="s">
        <v>85</v>
      </c>
      <c r="E10" s="270" t="s">
        <v>86</v>
      </c>
      <c r="F10" s="267" t="s">
        <v>79</v>
      </c>
      <c r="G10" s="277"/>
    </row>
    <row r="11" spans="1:9" ht="250.9" customHeight="1" thickBot="1">
      <c r="A11" s="264" t="s">
        <v>87</v>
      </c>
      <c r="B11" s="255" t="s">
        <v>88</v>
      </c>
      <c r="C11" s="256" t="s">
        <v>58</v>
      </c>
      <c r="D11" s="256" t="s">
        <v>89</v>
      </c>
      <c r="E11" s="268" t="s">
        <v>90</v>
      </c>
      <c r="F11" s="258" t="s">
        <v>91</v>
      </c>
      <c r="G11" s="275" t="s">
        <v>92</v>
      </c>
    </row>
    <row r="12" spans="1:9" ht="409.5" customHeight="1" thickBot="1">
      <c r="A12" s="264" t="s">
        <v>87</v>
      </c>
      <c r="B12" s="260" t="s">
        <v>93</v>
      </c>
      <c r="C12" s="261" t="s">
        <v>58</v>
      </c>
      <c r="D12" s="261" t="s">
        <v>94</v>
      </c>
      <c r="E12" s="269" t="s">
        <v>95</v>
      </c>
      <c r="F12" s="263" t="s">
        <v>96</v>
      </c>
      <c r="G12" s="276"/>
    </row>
    <row r="13" spans="1:9" ht="150.5" thickBot="1">
      <c r="A13" s="264" t="s">
        <v>87</v>
      </c>
      <c r="B13" s="260" t="s">
        <v>97</v>
      </c>
      <c r="C13" s="261" t="s">
        <v>58</v>
      </c>
      <c r="D13" s="261" t="s">
        <v>98</v>
      </c>
      <c r="E13" s="269" t="s">
        <v>99</v>
      </c>
      <c r="F13" s="263" t="s">
        <v>100</v>
      </c>
      <c r="G13" s="276"/>
    </row>
    <row r="14" spans="1:9" ht="188" thickBot="1">
      <c r="A14" s="264" t="s">
        <v>87</v>
      </c>
      <c r="B14" s="260" t="s">
        <v>101</v>
      </c>
      <c r="C14" s="261" t="s">
        <v>58</v>
      </c>
      <c r="D14" s="261" t="s">
        <v>102</v>
      </c>
      <c r="E14" s="269" t="s">
        <v>103</v>
      </c>
      <c r="F14" s="263" t="s">
        <v>100</v>
      </c>
      <c r="G14" s="276"/>
    </row>
    <row r="15" spans="1:9" ht="100.5" thickBot="1">
      <c r="A15" s="264" t="s">
        <v>87</v>
      </c>
      <c r="B15" s="264" t="s">
        <v>104</v>
      </c>
      <c r="C15" s="265" t="s">
        <v>58</v>
      </c>
      <c r="D15" s="265" t="s">
        <v>105</v>
      </c>
      <c r="E15" s="270" t="s">
        <v>106</v>
      </c>
      <c r="F15" s="267" t="s">
        <v>107</v>
      </c>
      <c r="G15" s="277"/>
    </row>
    <row r="16" spans="1:9" ht="100.5" thickBot="1">
      <c r="A16" s="264" t="s">
        <v>108</v>
      </c>
      <c r="B16" s="255" t="s">
        <v>109</v>
      </c>
      <c r="C16" s="256" t="s">
        <v>110</v>
      </c>
      <c r="D16" s="256" t="s">
        <v>111</v>
      </c>
      <c r="E16" s="268" t="s">
        <v>112</v>
      </c>
      <c r="F16" s="258" t="s">
        <v>113</v>
      </c>
      <c r="G16" s="275" t="s">
        <v>114</v>
      </c>
    </row>
    <row r="17" spans="1:7" ht="100.5" thickBot="1">
      <c r="A17" s="264" t="s">
        <v>108</v>
      </c>
      <c r="B17" s="260" t="s">
        <v>115</v>
      </c>
      <c r="C17" s="261" t="s">
        <v>116</v>
      </c>
      <c r="D17" s="261" t="s">
        <v>117</v>
      </c>
      <c r="E17" s="269" t="s">
        <v>118</v>
      </c>
      <c r="F17" s="263" t="s">
        <v>119</v>
      </c>
      <c r="G17" s="276"/>
    </row>
    <row r="18" spans="1:7" ht="88" thickBot="1">
      <c r="A18" s="264" t="s">
        <v>108</v>
      </c>
      <c r="B18" s="260" t="s">
        <v>120</v>
      </c>
      <c r="C18" s="261" t="s">
        <v>76</v>
      </c>
      <c r="D18" s="261" t="s">
        <v>121</v>
      </c>
      <c r="E18" s="269" t="s">
        <v>122</v>
      </c>
      <c r="F18" s="263" t="s">
        <v>123</v>
      </c>
      <c r="G18" s="276"/>
    </row>
    <row r="19" spans="1:7" ht="88" thickBot="1">
      <c r="A19" s="264" t="s">
        <v>108</v>
      </c>
      <c r="B19" s="264" t="s">
        <v>124</v>
      </c>
      <c r="C19" s="265" t="s">
        <v>125</v>
      </c>
      <c r="D19" s="265" t="s">
        <v>126</v>
      </c>
      <c r="E19" s="270" t="s">
        <v>127</v>
      </c>
      <c r="F19" s="267" t="s">
        <v>128</v>
      </c>
      <c r="G19" s="277"/>
    </row>
    <row r="20" spans="1:7" ht="150.5" thickBot="1">
      <c r="A20" s="264" t="s">
        <v>129</v>
      </c>
      <c r="B20" s="255" t="s">
        <v>130</v>
      </c>
      <c r="C20" s="256" t="s">
        <v>131</v>
      </c>
      <c r="D20" s="256" t="s">
        <v>132</v>
      </c>
      <c r="E20" s="268" t="s">
        <v>133</v>
      </c>
      <c r="F20" s="258" t="s">
        <v>134</v>
      </c>
      <c r="G20" s="275" t="s">
        <v>135</v>
      </c>
    </row>
    <row r="21" spans="1:7" ht="113" thickBot="1">
      <c r="A21" s="264" t="s">
        <v>129</v>
      </c>
      <c r="B21" s="260" t="s">
        <v>136</v>
      </c>
      <c r="C21" s="261" t="s">
        <v>137</v>
      </c>
      <c r="D21" s="261" t="s">
        <v>138</v>
      </c>
      <c r="E21" s="269" t="s">
        <v>139</v>
      </c>
      <c r="F21" s="263" t="s">
        <v>140</v>
      </c>
      <c r="G21" s="276"/>
    </row>
    <row r="22" spans="1:7" ht="100.5" thickBot="1">
      <c r="A22" s="264" t="s">
        <v>129</v>
      </c>
      <c r="B22" s="260" t="s">
        <v>141</v>
      </c>
      <c r="C22" s="261" t="s">
        <v>142</v>
      </c>
      <c r="D22" s="261" t="s">
        <v>143</v>
      </c>
      <c r="E22" s="269" t="s">
        <v>144</v>
      </c>
      <c r="F22" s="263" t="s">
        <v>145</v>
      </c>
      <c r="G22" s="276"/>
    </row>
    <row r="23" spans="1:7" ht="100.5" thickBot="1">
      <c r="A23" s="264" t="s">
        <v>129</v>
      </c>
      <c r="B23" s="264" t="s">
        <v>146</v>
      </c>
      <c r="C23" s="265" t="s">
        <v>147</v>
      </c>
      <c r="D23" s="265" t="s">
        <v>148</v>
      </c>
      <c r="E23" s="270" t="s">
        <v>149</v>
      </c>
      <c r="F23" s="267" t="s">
        <v>150</v>
      </c>
      <c r="G23" s="277"/>
    </row>
  </sheetData>
  <mergeCells count="7">
    <mergeCell ref="A1:G1"/>
    <mergeCell ref="A2:G2"/>
    <mergeCell ref="G20:G23"/>
    <mergeCell ref="G4:G7"/>
    <mergeCell ref="G8:G10"/>
    <mergeCell ref="G11:G15"/>
    <mergeCell ref="G16:G19"/>
  </mergeCells>
  <hyperlinks>
    <hyperlink ref="E4" location="'Indicador 1'!A1" display="Ir a indicador 1" xr:uid="{C3A41B65-0D4F-4243-A050-6FF408983EE9}"/>
    <hyperlink ref="E5" location="'Indicador 2'!A1" display="Ir a indicador 2" xr:uid="{2AB2724A-CB42-DE47-B4C6-6517B9881794}"/>
    <hyperlink ref="E6:E23" location="'Indicador 2'!A1" display="Ir a indicador 2" xr:uid="{07049F41-5909-E64D-A01D-AB942758A300}"/>
    <hyperlink ref="E6" location="'Indicador 3'!A1" display="Ir a indicador 3" xr:uid="{6A10BB7B-2A4D-DB4E-ADA7-90F429232180}"/>
    <hyperlink ref="E7" location="'Indicador 4'!A1" display="Ir a indicador 4" xr:uid="{26465B26-56FA-6440-A6F1-52470361BEBC}"/>
    <hyperlink ref="E8" location="'Indicador 5'!A1" display="Ir a indicador 5" xr:uid="{A2EEBE10-1E55-FC4B-A854-AD4BC24D8431}"/>
    <hyperlink ref="E9" location="'Indicador 6'!A1" display="Ir a indicador 6" xr:uid="{8D95AD2D-F8D2-2540-B11F-4A46887B36A8}"/>
    <hyperlink ref="E10" location="'Indicador 7'!A1" display="Ir a indicador 7" xr:uid="{C3AAC62B-4151-214C-A455-E046B262C011}"/>
    <hyperlink ref="E11" location="'Indicador 8'!A1" display="Ir a indicador 8" xr:uid="{31C037E5-8308-934C-8FDD-810004284D23}"/>
    <hyperlink ref="E12" location="'Indicador 9'!A1" display="Ir a indicador 9" xr:uid="{AD0D40DE-6044-5B4B-9D8B-AABDD78F3229}"/>
    <hyperlink ref="E13" location="'Indicador 10'!A1" display="Ir a indicador 10" xr:uid="{C6C93E12-A76F-8740-AD3C-B85E36399C74}"/>
    <hyperlink ref="E14" location="'Indicador 11'!A1" display="Ir a indicador 11" xr:uid="{50AC12D7-6EC7-D045-BBC9-DC79CE3AD937}"/>
    <hyperlink ref="E15" location="'Indicador 12'!A1" display="Ir a indicador 12" xr:uid="{FAFFB9F0-53A3-6846-B9A5-19FEC83BD0D9}"/>
    <hyperlink ref="E16" location="'Indicador 13'!A1" display="Ir a indicador 13" xr:uid="{0A555073-D30C-6E45-95BB-6EE33A98930E}"/>
    <hyperlink ref="E17" location="'Indicador 14'!A1" display="Ir a indicador 14" xr:uid="{E09EF7B7-EE81-C646-8EB7-CBF049806BB6}"/>
    <hyperlink ref="E18" location="'Indicador 15'!A1" display="Ir a indicador 15" xr:uid="{50FA76D5-A959-354F-8901-372B7C01D080}"/>
    <hyperlink ref="E19" location="'Indicador 16'!A1" display="Ir a indicador 16" xr:uid="{D7A7D00F-1979-5E4F-9358-34BBC7E043A4}"/>
    <hyperlink ref="E20" location="'Indicador 17'!A1" display="Ir a indicador 17" xr:uid="{D03773D6-1A48-CF48-BAD7-4B917ACD181A}"/>
    <hyperlink ref="E21" location="'Indicador 18'!A1" display="Ir a indicador 18" xr:uid="{AA0163C2-7BBA-D147-800F-D62F920C51AA}"/>
    <hyperlink ref="E22" location="'Indicador 19'!A1" display="Ir a indicador 19" xr:uid="{5140E64B-8AF3-1F48-B707-4F2F608940EC}"/>
    <hyperlink ref="E23" location="'Indicador 20'!A1" display="Ir a indicador 20" xr:uid="{BB59475C-C14C-5B48-9A7D-2CBE0852D2E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7F189-E2D6-1847-A3E0-0A7D55433DDF}">
  <sheetPr>
    <tabColor rgb="FFA1E9ED"/>
  </sheetPr>
  <dimension ref="A1:M12"/>
  <sheetViews>
    <sheetView tabSelected="1" topLeftCell="A3" zoomScale="70" zoomScaleNormal="70" workbookViewId="0">
      <selection activeCell="L76" sqref="L76"/>
    </sheetView>
  </sheetViews>
  <sheetFormatPr baseColWidth="10" defaultColWidth="10.7265625" defaultRowHeight="15.75" customHeight="1"/>
  <cols>
    <col min="1" max="1" width="10.7265625" style="7"/>
    <col min="2" max="2" width="20" style="7" customWidth="1"/>
    <col min="3" max="3" width="18.26953125" style="7" customWidth="1"/>
    <col min="4" max="4" width="24" style="7" customWidth="1"/>
    <col min="5" max="5" width="25.7265625" style="7" customWidth="1"/>
    <col min="6" max="6" width="22.7265625" style="7" customWidth="1"/>
    <col min="7" max="7" width="15.7265625" style="7" customWidth="1"/>
    <col min="8" max="8" width="27" style="7" customWidth="1"/>
    <col min="9" max="10" width="25.26953125" style="7" customWidth="1"/>
    <col min="11" max="11" width="32.26953125" style="7" customWidth="1"/>
    <col min="12" max="12" width="25.26953125" style="7" customWidth="1"/>
    <col min="13" max="13" width="21.7265625" style="7" customWidth="1"/>
    <col min="14" max="16384" width="10.7265625" style="7"/>
  </cols>
  <sheetData>
    <row r="1" spans="1:13" ht="52.9" customHeight="1">
      <c r="A1" s="311" t="s">
        <v>605</v>
      </c>
      <c r="B1" s="311"/>
      <c r="C1" s="311"/>
      <c r="D1" s="311"/>
      <c r="E1" s="311"/>
      <c r="F1" s="311"/>
      <c r="G1" s="311"/>
      <c r="H1" s="311"/>
      <c r="I1" s="311"/>
      <c r="J1" s="311"/>
      <c r="K1" s="311"/>
      <c r="L1" s="311"/>
      <c r="M1" s="311"/>
    </row>
    <row r="2" spans="1:13" ht="24" customHeight="1">
      <c r="A2" s="311" t="s">
        <v>606</v>
      </c>
      <c r="B2" s="311"/>
      <c r="C2" s="311"/>
      <c r="D2" s="311"/>
      <c r="E2" s="311"/>
      <c r="F2" s="311"/>
      <c r="G2" s="311"/>
      <c r="H2" s="311"/>
      <c r="I2" s="311"/>
      <c r="J2" s="311"/>
      <c r="K2" s="311"/>
      <c r="L2" s="311"/>
      <c r="M2" s="311"/>
    </row>
    <row r="3" spans="1:13" s="8" customFormat="1" ht="25.15" customHeight="1">
      <c r="A3" s="311" t="s">
        <v>429</v>
      </c>
      <c r="B3" s="311" t="s">
        <v>430</v>
      </c>
      <c r="C3" s="311" t="s">
        <v>54</v>
      </c>
      <c r="D3" s="311" t="s">
        <v>607</v>
      </c>
      <c r="E3" s="311" t="s">
        <v>608</v>
      </c>
      <c r="F3" s="311" t="s">
        <v>434</v>
      </c>
      <c r="G3" s="311"/>
      <c r="H3" s="311"/>
      <c r="I3" s="311" t="s">
        <v>156</v>
      </c>
      <c r="J3" s="311"/>
      <c r="K3" s="311" t="s">
        <v>160</v>
      </c>
      <c r="L3" s="311"/>
      <c r="M3" s="311" t="s">
        <v>436</v>
      </c>
    </row>
    <row r="4" spans="1:13" ht="144" customHeight="1">
      <c r="A4" s="311"/>
      <c r="B4" s="311"/>
      <c r="C4" s="311"/>
      <c r="D4" s="311"/>
      <c r="E4" s="311"/>
      <c r="F4" s="129" t="s">
        <v>471</v>
      </c>
      <c r="G4" s="19" t="s">
        <v>472</v>
      </c>
      <c r="H4" s="19" t="s">
        <v>473</v>
      </c>
      <c r="I4" s="19" t="s">
        <v>474</v>
      </c>
      <c r="J4" s="19" t="s">
        <v>475</v>
      </c>
      <c r="K4" s="19" t="s">
        <v>476</v>
      </c>
      <c r="L4" s="19" t="s">
        <v>477</v>
      </c>
      <c r="M4" s="311"/>
    </row>
    <row r="5" spans="1:13" ht="136.15" customHeight="1">
      <c r="A5" s="2" t="s">
        <v>437</v>
      </c>
      <c r="B5" s="2" t="s">
        <v>438</v>
      </c>
      <c r="C5" s="395" t="s">
        <v>439</v>
      </c>
      <c r="D5" s="13" t="s">
        <v>609</v>
      </c>
      <c r="E5" s="13">
        <v>85</v>
      </c>
      <c r="F5" s="70">
        <v>37</v>
      </c>
      <c r="G5" s="70">
        <v>48</v>
      </c>
      <c r="H5" s="70" t="s">
        <v>479</v>
      </c>
      <c r="I5" s="70">
        <v>1</v>
      </c>
      <c r="J5" s="70">
        <v>84</v>
      </c>
      <c r="K5" s="70">
        <v>7</v>
      </c>
      <c r="L5" s="2">
        <v>78</v>
      </c>
      <c r="M5" s="16"/>
    </row>
    <row r="6" spans="1:13" ht="70.150000000000006" customHeight="1">
      <c r="A6" s="2" t="s">
        <v>437</v>
      </c>
      <c r="B6" s="2" t="s">
        <v>438</v>
      </c>
      <c r="C6" s="397"/>
      <c r="D6" s="13" t="s">
        <v>610</v>
      </c>
      <c r="E6" s="13">
        <v>759</v>
      </c>
      <c r="F6" s="2">
        <v>508</v>
      </c>
      <c r="G6" s="2">
        <v>251</v>
      </c>
      <c r="H6" s="2" t="s">
        <v>479</v>
      </c>
      <c r="I6" s="2">
        <v>11</v>
      </c>
      <c r="J6" s="2">
        <v>748</v>
      </c>
      <c r="K6" s="2">
        <v>14</v>
      </c>
      <c r="L6" s="2">
        <v>745</v>
      </c>
      <c r="M6" s="16"/>
    </row>
    <row r="7" spans="1:13" ht="15.5">
      <c r="A7" s="11"/>
      <c r="B7" s="11"/>
      <c r="C7" s="11"/>
      <c r="D7" s="17"/>
      <c r="E7" s="11"/>
      <c r="F7" s="11"/>
      <c r="G7" s="11"/>
      <c r="H7" s="11"/>
    </row>
    <row r="8" spans="1:13" ht="31.9" customHeight="1">
      <c r="A8" s="311" t="s">
        <v>611</v>
      </c>
      <c r="B8" s="311"/>
      <c r="C8" s="311"/>
      <c r="D8" s="311"/>
      <c r="E8" s="311"/>
      <c r="F8" s="311"/>
      <c r="G8" s="311"/>
      <c r="H8" s="311"/>
      <c r="I8" s="311"/>
      <c r="J8" s="311"/>
      <c r="K8" s="311"/>
      <c r="L8" s="311"/>
    </row>
    <row r="9" spans="1:13" s="8" customFormat="1" ht="25.15" customHeight="1">
      <c r="A9" s="311" t="s">
        <v>429</v>
      </c>
      <c r="B9" s="311" t="s">
        <v>430</v>
      </c>
      <c r="C9" s="311" t="s">
        <v>54</v>
      </c>
      <c r="D9" s="311" t="s">
        <v>607</v>
      </c>
      <c r="E9" s="311" t="s">
        <v>608</v>
      </c>
      <c r="F9" s="311" t="s">
        <v>434</v>
      </c>
      <c r="G9" s="311"/>
      <c r="H9" s="311"/>
      <c r="I9" s="311" t="s">
        <v>156</v>
      </c>
      <c r="J9" s="311"/>
      <c r="K9" s="311" t="s">
        <v>160</v>
      </c>
      <c r="L9" s="311"/>
    </row>
    <row r="10" spans="1:13" ht="129" customHeight="1">
      <c r="A10" s="311"/>
      <c r="B10" s="311"/>
      <c r="C10" s="311"/>
      <c r="D10" s="311"/>
      <c r="E10" s="311"/>
      <c r="F10" s="129" t="s">
        <v>471</v>
      </c>
      <c r="G10" s="19" t="s">
        <v>472</v>
      </c>
      <c r="H10" s="19" t="s">
        <v>473</v>
      </c>
      <c r="I10" s="19" t="s">
        <v>481</v>
      </c>
      <c r="J10" s="19" t="s">
        <v>482</v>
      </c>
      <c r="K10" s="19" t="s">
        <v>476</v>
      </c>
      <c r="L10" s="19" t="s">
        <v>477</v>
      </c>
    </row>
    <row r="11" spans="1:13" ht="79.900000000000006" customHeight="1">
      <c r="A11" s="2" t="s">
        <v>437</v>
      </c>
      <c r="B11" s="2" t="s">
        <v>438</v>
      </c>
      <c r="C11" s="125" t="s">
        <v>446</v>
      </c>
      <c r="D11" s="13" t="s">
        <v>609</v>
      </c>
      <c r="E11" s="130">
        <f t="shared" ref="E11:L11" si="0">E5/$E$5</f>
        <v>1</v>
      </c>
      <c r="F11" s="131">
        <f t="shared" si="0"/>
        <v>0.43529411764705883</v>
      </c>
      <c r="G11" s="131">
        <f t="shared" si="0"/>
        <v>0.56470588235294117</v>
      </c>
      <c r="H11" s="131" t="e">
        <f t="shared" si="0"/>
        <v>#VALUE!</v>
      </c>
      <c r="I11" s="131">
        <f t="shared" si="0"/>
        <v>1.1764705882352941E-2</v>
      </c>
      <c r="J11" s="131">
        <f t="shared" si="0"/>
        <v>0.9882352941176471</v>
      </c>
      <c r="K11" s="142">
        <f t="shared" si="0"/>
        <v>8.2352941176470587E-2</v>
      </c>
      <c r="L11" s="127">
        <f t="shared" si="0"/>
        <v>0.91764705882352937</v>
      </c>
    </row>
    <row r="12" spans="1:13" ht="57" customHeight="1">
      <c r="A12" s="2" t="s">
        <v>437</v>
      </c>
      <c r="B12" s="2" t="s">
        <v>438</v>
      </c>
      <c r="C12" s="125" t="s">
        <v>446</v>
      </c>
      <c r="D12" s="13" t="s">
        <v>610</v>
      </c>
      <c r="E12" s="130">
        <f>E6/$E$6</f>
        <v>1</v>
      </c>
      <c r="F12" s="130">
        <f t="shared" ref="F12:L12" si="1">F6/$E$6</f>
        <v>0.66930171277997363</v>
      </c>
      <c r="G12" s="130">
        <f>G6/$E$6</f>
        <v>0.33069828722002637</v>
      </c>
      <c r="H12" s="130" t="e">
        <f>H6/$E$6</f>
        <v>#VALUE!</v>
      </c>
      <c r="I12" s="130">
        <f>I6/$E$6</f>
        <v>1.4492753623188406E-2</v>
      </c>
      <c r="J12" s="130">
        <f t="shared" si="1"/>
        <v>0.98550724637681164</v>
      </c>
      <c r="K12" s="130">
        <f>K6/$E$6</f>
        <v>1.844532279314888E-2</v>
      </c>
      <c r="L12" s="130">
        <f t="shared" si="1"/>
        <v>0.98155467720685108</v>
      </c>
    </row>
  </sheetData>
  <mergeCells count="21">
    <mergeCell ref="C5:C6"/>
    <mergeCell ref="A8:L8"/>
    <mergeCell ref="A9:A10"/>
    <mergeCell ref="B9:B10"/>
    <mergeCell ref="C9:C10"/>
    <mergeCell ref="D9:D10"/>
    <mergeCell ref="E9:E10"/>
    <mergeCell ref="F9:H9"/>
    <mergeCell ref="I9:J9"/>
    <mergeCell ref="K9:L9"/>
    <mergeCell ref="A1:M1"/>
    <mergeCell ref="A2:M2"/>
    <mergeCell ref="A3:A4"/>
    <mergeCell ref="B3:B4"/>
    <mergeCell ref="C3:C4"/>
    <mergeCell ref="D3:D4"/>
    <mergeCell ref="E3:E4"/>
    <mergeCell ref="F3:H3"/>
    <mergeCell ref="I3:J3"/>
    <mergeCell ref="K3:L3"/>
    <mergeCell ref="M3:M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FCC37-DCA2-7A4C-905A-DEC507CAD284}">
  <sheetPr>
    <tabColor rgb="FFA1E9ED"/>
  </sheetPr>
  <dimension ref="A1:M8"/>
  <sheetViews>
    <sheetView zoomScale="70" zoomScaleNormal="70" workbookViewId="0">
      <selection activeCell="A8" sqref="A8:B8"/>
    </sheetView>
  </sheetViews>
  <sheetFormatPr baseColWidth="10" defaultColWidth="10.7265625" defaultRowHeight="34.15" customHeight="1"/>
  <cols>
    <col min="1" max="1" width="15.7265625" style="7" customWidth="1"/>
    <col min="2" max="2" width="17.26953125" style="7" customWidth="1"/>
    <col min="3" max="3" width="21.1796875" style="7" customWidth="1"/>
    <col min="4" max="4" width="29.7265625" style="7" customWidth="1"/>
    <col min="5" max="5" width="25.1796875" style="7" customWidth="1"/>
    <col min="6" max="6" width="27.26953125" style="7" customWidth="1"/>
    <col min="7" max="7" width="23.7265625" style="7" customWidth="1"/>
    <col min="8" max="8" width="18.453125" style="7" customWidth="1"/>
    <col min="9" max="9" width="19.1796875" style="7" customWidth="1"/>
    <col min="10" max="10" width="20" style="7" customWidth="1"/>
    <col min="11" max="11" width="18.453125" style="7" customWidth="1"/>
    <col min="12" max="12" width="28.453125" style="7" customWidth="1"/>
    <col min="13" max="13" width="21" style="7" customWidth="1"/>
    <col min="14" max="16384" width="10.7265625" style="7"/>
  </cols>
  <sheetData>
    <row r="1" spans="1:13" ht="54" customHeight="1">
      <c r="A1" s="311" t="s">
        <v>612</v>
      </c>
      <c r="B1" s="311"/>
      <c r="C1" s="311"/>
      <c r="D1" s="311"/>
      <c r="E1" s="311"/>
      <c r="F1" s="311"/>
      <c r="G1" s="311"/>
      <c r="H1" s="311"/>
      <c r="I1" s="311"/>
      <c r="J1" s="311"/>
      <c r="K1" s="311"/>
      <c r="L1" s="311"/>
      <c r="M1" s="311"/>
    </row>
    <row r="2" spans="1:13" ht="61.15" customHeight="1">
      <c r="A2" s="394" t="s">
        <v>613</v>
      </c>
      <c r="B2" s="394"/>
      <c r="C2" s="394"/>
      <c r="D2" s="394"/>
      <c r="E2" s="394"/>
      <c r="F2" s="394"/>
      <c r="G2" s="394"/>
      <c r="H2" s="394"/>
      <c r="I2" s="394"/>
      <c r="J2" s="394"/>
      <c r="K2" s="394"/>
      <c r="L2" s="298" t="s">
        <v>427</v>
      </c>
      <c r="M2" s="298"/>
    </row>
    <row r="3" spans="1:13" ht="34.15" customHeight="1">
      <c r="A3" s="311" t="s">
        <v>614</v>
      </c>
      <c r="B3" s="311"/>
      <c r="C3" s="311"/>
      <c r="D3" s="311"/>
      <c r="E3" s="311"/>
      <c r="F3" s="311"/>
      <c r="G3" s="311"/>
      <c r="H3" s="311"/>
      <c r="I3" s="311"/>
      <c r="J3" s="311"/>
      <c r="K3" s="311"/>
      <c r="L3" s="311"/>
      <c r="M3" s="311"/>
    </row>
    <row r="4" spans="1:13" s="8" customFormat="1" ht="58.15" customHeight="1">
      <c r="A4" s="3" t="s">
        <v>429</v>
      </c>
      <c r="B4" s="3" t="s">
        <v>430</v>
      </c>
      <c r="C4" s="3" t="s">
        <v>54</v>
      </c>
      <c r="D4" s="3" t="s">
        <v>615</v>
      </c>
      <c r="E4" s="3" t="s">
        <v>616</v>
      </c>
      <c r="F4" s="3" t="s">
        <v>433</v>
      </c>
      <c r="G4" s="3" t="s">
        <v>434</v>
      </c>
      <c r="H4" s="3" t="s">
        <v>156</v>
      </c>
      <c r="I4" s="3" t="s">
        <v>157</v>
      </c>
      <c r="J4" s="3" t="s">
        <v>158</v>
      </c>
      <c r="K4" s="3" t="s">
        <v>435</v>
      </c>
      <c r="L4" s="3" t="s">
        <v>160</v>
      </c>
      <c r="M4" s="3" t="s">
        <v>436</v>
      </c>
    </row>
    <row r="5" spans="1:13" ht="126" customHeight="1">
      <c r="A5" s="2" t="s">
        <v>437</v>
      </c>
      <c r="B5" s="2" t="s">
        <v>438</v>
      </c>
      <c r="C5" s="9" t="s">
        <v>439</v>
      </c>
      <c r="D5" s="9" t="s">
        <v>617</v>
      </c>
      <c r="E5" s="70">
        <v>18</v>
      </c>
      <c r="F5" s="70">
        <v>18</v>
      </c>
      <c r="G5" s="125">
        <v>18</v>
      </c>
      <c r="H5" s="125">
        <v>18</v>
      </c>
      <c r="I5" s="12">
        <v>18</v>
      </c>
      <c r="J5" s="12">
        <v>0</v>
      </c>
      <c r="K5" s="12">
        <v>0</v>
      </c>
      <c r="L5" s="12">
        <v>3</v>
      </c>
      <c r="M5" s="12"/>
    </row>
    <row r="6" spans="1:13" ht="78" customHeight="1">
      <c r="A6" s="2" t="s">
        <v>437</v>
      </c>
      <c r="B6" s="2" t="s">
        <v>438</v>
      </c>
      <c r="C6" s="9" t="s">
        <v>439</v>
      </c>
      <c r="D6" s="9" t="s">
        <v>618</v>
      </c>
      <c r="E6" s="2">
        <v>74</v>
      </c>
      <c r="F6" s="2">
        <v>15</v>
      </c>
      <c r="G6" s="125">
        <v>3</v>
      </c>
      <c r="H6" s="125">
        <v>4</v>
      </c>
      <c r="I6" s="12">
        <v>40</v>
      </c>
      <c r="J6" s="12">
        <v>21</v>
      </c>
      <c r="K6" s="12">
        <v>10</v>
      </c>
      <c r="L6" s="12">
        <v>0</v>
      </c>
      <c r="M6" s="12"/>
    </row>
    <row r="7" spans="1:13" ht="78" customHeight="1">
      <c r="A7" s="2" t="s">
        <v>437</v>
      </c>
      <c r="B7" s="2" t="s">
        <v>438</v>
      </c>
      <c r="C7" s="9" t="s">
        <v>439</v>
      </c>
      <c r="D7" s="9" t="s">
        <v>619</v>
      </c>
      <c r="E7" s="2">
        <v>12</v>
      </c>
      <c r="F7" s="2">
        <v>0</v>
      </c>
      <c r="G7" s="125">
        <v>0</v>
      </c>
      <c r="H7" s="125">
        <v>3</v>
      </c>
      <c r="I7" s="12">
        <v>10</v>
      </c>
      <c r="J7" s="12">
        <v>1</v>
      </c>
      <c r="K7" s="12">
        <v>1</v>
      </c>
      <c r="L7" s="12">
        <v>1</v>
      </c>
      <c r="M7" s="12"/>
    </row>
    <row r="8" spans="1:13" ht="78" customHeight="1">
      <c r="A8" s="2" t="s">
        <v>437</v>
      </c>
      <c r="B8" s="2" t="s">
        <v>438</v>
      </c>
      <c r="C8" s="9" t="s">
        <v>439</v>
      </c>
      <c r="D8" s="9" t="s">
        <v>620</v>
      </c>
      <c r="E8" s="2">
        <v>15</v>
      </c>
      <c r="F8" s="2">
        <v>3</v>
      </c>
      <c r="G8" s="125">
        <v>0</v>
      </c>
      <c r="H8" s="125">
        <v>8</v>
      </c>
      <c r="I8" s="12">
        <v>10</v>
      </c>
      <c r="J8" s="12">
        <v>10</v>
      </c>
      <c r="K8" s="12">
        <v>13</v>
      </c>
      <c r="L8" s="12">
        <v>0</v>
      </c>
      <c r="M8" s="12"/>
    </row>
  </sheetData>
  <mergeCells count="4">
    <mergeCell ref="A1:M1"/>
    <mergeCell ref="A2:K2"/>
    <mergeCell ref="L2:M2"/>
    <mergeCell ref="A3:M3"/>
  </mergeCells>
  <hyperlinks>
    <hyperlink ref="L2:M2" location="'Rasgos y Ejemplos'!A2:H11" display="Ir a rasgos" xr:uid="{7AAB53EB-A5A4-8345-96F3-DDF64A02F916}"/>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124A-016F-3144-AAB1-52527DE7149E}">
  <sheetPr>
    <tabColor rgb="FFA1E9ED"/>
  </sheetPr>
  <dimension ref="A1:M6"/>
  <sheetViews>
    <sheetView zoomScale="70" zoomScaleNormal="70" workbookViewId="0">
      <selection activeCell="G5" sqref="G5"/>
    </sheetView>
  </sheetViews>
  <sheetFormatPr baseColWidth="10" defaultColWidth="10.7265625" defaultRowHeight="15.5"/>
  <cols>
    <col min="1" max="2" width="16.7265625" style="7" customWidth="1"/>
    <col min="3" max="3" width="19" style="7" customWidth="1"/>
    <col min="4" max="4" width="26" style="7" customWidth="1"/>
    <col min="5" max="6" width="38.453125" style="7" customWidth="1"/>
    <col min="7" max="7" width="20.7265625" style="7" customWidth="1"/>
    <col min="8" max="11" width="15.7265625" style="7" customWidth="1"/>
    <col min="12" max="12" width="24" style="7" customWidth="1"/>
    <col min="13" max="13" width="21.453125" style="7" customWidth="1"/>
    <col min="14" max="16384" width="10.7265625" style="7"/>
  </cols>
  <sheetData>
    <row r="1" spans="1:13" ht="49.15" customHeight="1">
      <c r="A1" s="311" t="s">
        <v>621</v>
      </c>
      <c r="B1" s="311"/>
      <c r="C1" s="311"/>
      <c r="D1" s="311"/>
      <c r="E1" s="311"/>
      <c r="F1" s="311"/>
      <c r="G1" s="311"/>
      <c r="H1" s="311"/>
      <c r="I1" s="311"/>
      <c r="J1" s="311"/>
      <c r="K1" s="311"/>
      <c r="L1" s="311"/>
      <c r="M1" s="311"/>
    </row>
    <row r="2" spans="1:13" ht="61.15" customHeight="1">
      <c r="A2" s="394" t="s">
        <v>622</v>
      </c>
      <c r="B2" s="394"/>
      <c r="C2" s="394"/>
      <c r="D2" s="394"/>
      <c r="E2" s="394"/>
      <c r="F2" s="394"/>
      <c r="G2" s="394"/>
      <c r="H2" s="394"/>
      <c r="I2" s="394"/>
      <c r="J2" s="394"/>
      <c r="K2" s="394"/>
      <c r="L2" s="298" t="s">
        <v>427</v>
      </c>
      <c r="M2" s="298"/>
    </row>
    <row r="3" spans="1:13" ht="31.9" customHeight="1">
      <c r="A3" s="311" t="s">
        <v>623</v>
      </c>
      <c r="B3" s="311"/>
      <c r="C3" s="311"/>
      <c r="D3" s="311"/>
      <c r="E3" s="311"/>
      <c r="F3" s="311"/>
      <c r="G3" s="311"/>
      <c r="H3" s="311"/>
      <c r="I3" s="311"/>
      <c r="J3" s="311"/>
      <c r="K3" s="311"/>
      <c r="L3" s="311"/>
      <c r="M3" s="311"/>
    </row>
    <row r="4" spans="1:13" s="8" customFormat="1" ht="64.150000000000006" customHeight="1">
      <c r="A4" s="3" t="s">
        <v>429</v>
      </c>
      <c r="B4" s="3" t="s">
        <v>430</v>
      </c>
      <c r="C4" s="3" t="s">
        <v>54</v>
      </c>
      <c r="D4" s="3" t="s">
        <v>624</v>
      </c>
      <c r="E4" s="3" t="s">
        <v>625</v>
      </c>
      <c r="F4" s="3" t="s">
        <v>433</v>
      </c>
      <c r="G4" s="3" t="s">
        <v>434</v>
      </c>
      <c r="H4" s="3" t="s">
        <v>156</v>
      </c>
      <c r="I4" s="3" t="s">
        <v>157</v>
      </c>
      <c r="J4" s="3" t="s">
        <v>158</v>
      </c>
      <c r="K4" s="3" t="s">
        <v>435</v>
      </c>
      <c r="L4" s="3" t="s">
        <v>160</v>
      </c>
      <c r="M4" s="3" t="s">
        <v>436</v>
      </c>
    </row>
    <row r="5" spans="1:13" ht="121.9" customHeight="1">
      <c r="A5" s="2" t="s">
        <v>437</v>
      </c>
      <c r="B5" s="2" t="s">
        <v>438</v>
      </c>
      <c r="C5" s="9" t="s">
        <v>439</v>
      </c>
      <c r="D5" s="9" t="s">
        <v>626</v>
      </c>
      <c r="E5" s="70">
        <v>242</v>
      </c>
      <c r="F5" s="70">
        <v>72</v>
      </c>
      <c r="G5" s="125">
        <v>5</v>
      </c>
      <c r="H5" s="125">
        <v>7</v>
      </c>
      <c r="I5" s="125">
        <v>104</v>
      </c>
      <c r="J5" s="125">
        <v>31</v>
      </c>
      <c r="K5" s="125">
        <v>7</v>
      </c>
      <c r="L5" s="125">
        <v>16</v>
      </c>
      <c r="M5" s="12" t="s">
        <v>627</v>
      </c>
    </row>
    <row r="6" spans="1:13">
      <c r="A6" s="11"/>
      <c r="B6" s="11"/>
      <c r="C6" s="11"/>
      <c r="D6" s="11"/>
      <c r="E6" s="11"/>
      <c r="F6" s="11"/>
      <c r="G6" s="11"/>
      <c r="H6" s="11"/>
      <c r="I6" s="11"/>
      <c r="J6" s="11"/>
      <c r="K6" s="11"/>
      <c r="L6" s="11"/>
    </row>
  </sheetData>
  <mergeCells count="4">
    <mergeCell ref="A1:M1"/>
    <mergeCell ref="A2:K2"/>
    <mergeCell ref="L2:M2"/>
    <mergeCell ref="A3:M3"/>
  </mergeCells>
  <hyperlinks>
    <hyperlink ref="L2:M2" location="'Rasgos y Ejemplos'!A2:H11" display="Ir a rasgos" xr:uid="{F0EEBDAE-F0B6-9145-890E-8D6997C97D67}"/>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153F4-6BA5-4C44-9318-3A3482A153E8}">
  <sheetPr>
    <tabColor rgb="FFA1E9ED"/>
  </sheetPr>
  <dimension ref="A1:M6"/>
  <sheetViews>
    <sheetView zoomScale="70" zoomScaleNormal="70" workbookViewId="0">
      <selection activeCell="L14" sqref="L14"/>
    </sheetView>
  </sheetViews>
  <sheetFormatPr baseColWidth="10" defaultColWidth="10.7265625" defaultRowHeight="15.5"/>
  <cols>
    <col min="1" max="1" width="15.453125" style="7" customWidth="1"/>
    <col min="2" max="2" width="16" style="7" customWidth="1"/>
    <col min="3" max="3" width="17.7265625" style="7" customWidth="1"/>
    <col min="4" max="4" width="20" style="7" customWidth="1"/>
    <col min="5" max="5" width="24.7265625" style="7" customWidth="1"/>
    <col min="6" max="6" width="35.453125" style="7" customWidth="1"/>
    <col min="7" max="7" width="20.7265625" style="7" customWidth="1"/>
    <col min="8" max="9" width="15.7265625" style="7" customWidth="1"/>
    <col min="10" max="10" width="20.7265625" style="7" customWidth="1"/>
    <col min="11" max="11" width="15.7265625" style="7" customWidth="1"/>
    <col min="12" max="12" width="27.7265625" style="7" customWidth="1"/>
    <col min="13" max="13" width="18.1796875" style="7" customWidth="1"/>
    <col min="14" max="16384" width="10.7265625" style="7"/>
  </cols>
  <sheetData>
    <row r="1" spans="1:13" ht="54" customHeight="1">
      <c r="A1" s="311" t="s">
        <v>628</v>
      </c>
      <c r="B1" s="311"/>
      <c r="C1" s="311"/>
      <c r="D1" s="311"/>
      <c r="E1" s="311"/>
      <c r="F1" s="311"/>
      <c r="G1" s="311"/>
      <c r="H1" s="311"/>
      <c r="I1" s="311"/>
      <c r="J1" s="311"/>
      <c r="K1" s="311"/>
      <c r="L1" s="311"/>
      <c r="M1" s="311"/>
    </row>
    <row r="2" spans="1:13" ht="60" customHeight="1">
      <c r="A2" s="394" t="s">
        <v>629</v>
      </c>
      <c r="B2" s="394"/>
      <c r="C2" s="394"/>
      <c r="D2" s="394"/>
      <c r="E2" s="394"/>
      <c r="F2" s="394"/>
      <c r="G2" s="394"/>
      <c r="H2" s="394"/>
      <c r="I2" s="394"/>
      <c r="J2" s="394"/>
      <c r="K2" s="394"/>
      <c r="L2" s="298" t="s">
        <v>427</v>
      </c>
      <c r="M2" s="298"/>
    </row>
    <row r="3" spans="1:13" ht="31.9" customHeight="1">
      <c r="A3" s="311" t="s">
        <v>630</v>
      </c>
      <c r="B3" s="311"/>
      <c r="C3" s="311"/>
      <c r="D3" s="311"/>
      <c r="E3" s="311"/>
      <c r="F3" s="311"/>
      <c r="G3" s="311"/>
      <c r="H3" s="311"/>
      <c r="I3" s="311"/>
      <c r="J3" s="311"/>
      <c r="K3" s="311"/>
      <c r="L3" s="311"/>
      <c r="M3" s="311"/>
    </row>
    <row r="4" spans="1:13" s="8" customFormat="1" ht="60" customHeight="1">
      <c r="A4" s="3" t="s">
        <v>429</v>
      </c>
      <c r="B4" s="3" t="s">
        <v>430</v>
      </c>
      <c r="C4" s="3" t="s">
        <v>54</v>
      </c>
      <c r="D4" s="3" t="s">
        <v>624</v>
      </c>
      <c r="E4" s="3" t="s">
        <v>625</v>
      </c>
      <c r="F4" s="3" t="s">
        <v>433</v>
      </c>
      <c r="G4" s="3" t="s">
        <v>434</v>
      </c>
      <c r="H4" s="3" t="s">
        <v>156</v>
      </c>
      <c r="I4" s="3" t="s">
        <v>157</v>
      </c>
      <c r="J4" s="3" t="s">
        <v>158</v>
      </c>
      <c r="K4" s="3" t="s">
        <v>435</v>
      </c>
      <c r="L4" s="3" t="s">
        <v>160</v>
      </c>
      <c r="M4" s="3" t="s">
        <v>436</v>
      </c>
    </row>
    <row r="5" spans="1:13" ht="135" customHeight="1">
      <c r="A5" s="2" t="s">
        <v>437</v>
      </c>
      <c r="B5" s="2" t="s">
        <v>438</v>
      </c>
      <c r="C5" s="15" t="s">
        <v>439</v>
      </c>
      <c r="D5" s="18" t="s">
        <v>631</v>
      </c>
      <c r="E5" s="70">
        <v>45</v>
      </c>
      <c r="F5" s="70">
        <v>4</v>
      </c>
      <c r="G5" s="125">
        <v>1</v>
      </c>
      <c r="H5" s="125">
        <v>6</v>
      </c>
      <c r="I5" s="125">
        <v>24</v>
      </c>
      <c r="J5" s="125">
        <v>9</v>
      </c>
      <c r="K5" s="125">
        <v>7</v>
      </c>
      <c r="L5" s="125">
        <v>1</v>
      </c>
      <c r="M5" s="10"/>
    </row>
    <row r="6" spans="1:13">
      <c r="A6" s="11"/>
      <c r="B6" s="11"/>
      <c r="C6" s="11"/>
      <c r="D6" s="11"/>
      <c r="E6" s="11"/>
      <c r="F6" s="11"/>
      <c r="G6" s="11"/>
      <c r="H6" s="11"/>
      <c r="I6" s="11"/>
      <c r="J6" s="11"/>
      <c r="K6" s="11"/>
      <c r="L6" s="11"/>
    </row>
  </sheetData>
  <mergeCells count="4">
    <mergeCell ref="A1:M1"/>
    <mergeCell ref="A2:K2"/>
    <mergeCell ref="L2:M2"/>
    <mergeCell ref="A3:M3"/>
  </mergeCells>
  <hyperlinks>
    <hyperlink ref="L2:M2" location="'Rasgos y Ejemplos'!A2:H11" display="Ir a rasgos" xr:uid="{F71C77E4-0FDE-9844-B5E4-E0809D14B7A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941D8-1794-E445-80B1-BE709549B6F8}">
  <sheetPr>
    <tabColor rgb="FFFF8989"/>
  </sheetPr>
  <dimension ref="A1:H66"/>
  <sheetViews>
    <sheetView topLeftCell="A11" zoomScale="86" zoomScaleNormal="80" workbookViewId="0">
      <selection activeCell="C16" sqref="C16"/>
    </sheetView>
  </sheetViews>
  <sheetFormatPr baseColWidth="10" defaultColWidth="11.453125" defaultRowHeight="14"/>
  <cols>
    <col min="1" max="1" width="21.7265625" style="208" customWidth="1"/>
    <col min="2" max="8" width="33.7265625" style="208" customWidth="1"/>
    <col min="9" max="16384" width="11.453125" style="208"/>
  </cols>
  <sheetData>
    <row r="1" spans="1:8" ht="36.75" customHeight="1" thickBot="1">
      <c r="A1" s="290" t="s">
        <v>151</v>
      </c>
      <c r="B1" s="291"/>
      <c r="C1" s="291"/>
      <c r="D1" s="291"/>
      <c r="E1" s="291"/>
      <c r="F1" s="291"/>
      <c r="G1" s="291"/>
      <c r="H1" s="292"/>
    </row>
    <row r="2" spans="1:8" s="192" customFormat="1" ht="35.25" customHeight="1">
      <c r="A2" s="281" t="s">
        <v>152</v>
      </c>
      <c r="B2" s="282"/>
      <c r="C2" s="282"/>
      <c r="D2" s="282"/>
      <c r="E2" s="282"/>
      <c r="F2" s="282"/>
      <c r="G2" s="282"/>
      <c r="H2" s="283"/>
    </row>
    <row r="3" spans="1:8" s="192" customFormat="1" ht="35.25" customHeight="1">
      <c r="A3" s="278" t="s">
        <v>153</v>
      </c>
      <c r="B3" s="279"/>
      <c r="C3" s="279"/>
      <c r="D3" s="279"/>
      <c r="E3" s="279"/>
      <c r="F3" s="279"/>
      <c r="G3" s="279"/>
      <c r="H3" s="280"/>
    </row>
    <row r="4" spans="1:8" s="4" customFormat="1" ht="33" customHeight="1">
      <c r="A4" s="232"/>
      <c r="B4" s="207" t="s">
        <v>154</v>
      </c>
      <c r="C4" s="207" t="s">
        <v>155</v>
      </c>
      <c r="D4" s="207" t="s">
        <v>156</v>
      </c>
      <c r="E4" s="207" t="s">
        <v>157</v>
      </c>
      <c r="F4" s="207" t="s">
        <v>158</v>
      </c>
      <c r="G4" s="207" t="s">
        <v>159</v>
      </c>
      <c r="H4" s="233" t="s">
        <v>160</v>
      </c>
    </row>
    <row r="5" spans="1:8" ht="70">
      <c r="A5" s="210" t="s">
        <v>161</v>
      </c>
      <c r="B5" s="209" t="s">
        <v>162</v>
      </c>
      <c r="C5" s="210" t="s">
        <v>163</v>
      </c>
      <c r="D5" s="210" t="s">
        <v>164</v>
      </c>
      <c r="E5" s="210" t="s">
        <v>165</v>
      </c>
      <c r="F5" s="210" t="s">
        <v>166</v>
      </c>
      <c r="G5" s="210" t="s">
        <v>167</v>
      </c>
      <c r="H5" s="211" t="s">
        <v>168</v>
      </c>
    </row>
    <row r="6" spans="1:8" ht="70">
      <c r="A6" s="212"/>
      <c r="B6" s="213" t="s">
        <v>169</v>
      </c>
      <c r="C6" s="210" t="s">
        <v>170</v>
      </c>
      <c r="D6" s="210" t="s">
        <v>171</v>
      </c>
      <c r="E6" s="210" t="s">
        <v>172</v>
      </c>
      <c r="F6" s="210" t="s">
        <v>173</v>
      </c>
      <c r="G6" s="210" t="s">
        <v>174</v>
      </c>
      <c r="H6" s="211" t="s">
        <v>175</v>
      </c>
    </row>
    <row r="7" spans="1:8" ht="70">
      <c r="A7" s="212"/>
      <c r="B7" s="213" t="s">
        <v>176</v>
      </c>
      <c r="C7" s="210" t="s">
        <v>177</v>
      </c>
      <c r="D7" s="210" t="s">
        <v>178</v>
      </c>
      <c r="E7" s="210" t="s">
        <v>179</v>
      </c>
      <c r="F7" s="210" t="s">
        <v>180</v>
      </c>
      <c r="G7" s="210" t="s">
        <v>181</v>
      </c>
      <c r="H7" s="211" t="s">
        <v>182</v>
      </c>
    </row>
    <row r="8" spans="1:8" ht="98">
      <c r="A8" s="212"/>
      <c r="B8" s="213" t="s">
        <v>183</v>
      </c>
      <c r="C8" s="210" t="s">
        <v>184</v>
      </c>
      <c r="D8" s="210" t="s">
        <v>185</v>
      </c>
      <c r="E8" s="210" t="s">
        <v>186</v>
      </c>
      <c r="F8" s="210" t="s">
        <v>187</v>
      </c>
      <c r="G8" s="210" t="s">
        <v>188</v>
      </c>
      <c r="H8" s="211" t="s">
        <v>189</v>
      </c>
    </row>
    <row r="9" spans="1:8" ht="70">
      <c r="A9" s="212"/>
      <c r="B9" s="213" t="s">
        <v>190</v>
      </c>
      <c r="C9" s="210" t="s">
        <v>191</v>
      </c>
      <c r="D9" s="210" t="s">
        <v>192</v>
      </c>
      <c r="E9" s="210" t="s">
        <v>193</v>
      </c>
      <c r="F9" s="210" t="s">
        <v>194</v>
      </c>
      <c r="G9" s="210" t="s">
        <v>195</v>
      </c>
      <c r="H9" s="211" t="s">
        <v>196</v>
      </c>
    </row>
    <row r="10" spans="1:8" ht="84">
      <c r="A10" s="212"/>
      <c r="B10" s="213" t="s">
        <v>197</v>
      </c>
      <c r="C10" s="210" t="s">
        <v>198</v>
      </c>
      <c r="D10" s="210" t="s">
        <v>199</v>
      </c>
      <c r="E10" s="210" t="s">
        <v>200</v>
      </c>
      <c r="F10" s="210"/>
      <c r="G10" s="210" t="s">
        <v>201</v>
      </c>
      <c r="H10" s="211" t="s">
        <v>202</v>
      </c>
    </row>
    <row r="11" spans="1:8" ht="56">
      <c r="A11" s="212"/>
      <c r="B11" s="213" t="s">
        <v>203</v>
      </c>
      <c r="C11" s="210"/>
      <c r="D11" s="210" t="s">
        <v>204</v>
      </c>
      <c r="E11" s="210" t="s">
        <v>205</v>
      </c>
      <c r="F11" s="210"/>
      <c r="G11" s="210" t="s">
        <v>206</v>
      </c>
      <c r="H11" s="211" t="s">
        <v>207</v>
      </c>
    </row>
    <row r="12" spans="1:8" ht="80.25" customHeight="1" thickBot="1">
      <c r="A12" s="214"/>
      <c r="B12" s="215"/>
      <c r="C12" s="216"/>
      <c r="D12" s="216"/>
      <c r="E12" s="216" t="s">
        <v>208</v>
      </c>
      <c r="F12" s="216"/>
      <c r="G12" s="216" t="s">
        <v>209</v>
      </c>
      <c r="H12" s="217"/>
    </row>
    <row r="13" spans="1:8" ht="45" customHeight="1" thickBot="1"/>
    <row r="14" spans="1:8" s="192" customFormat="1" ht="35.25" customHeight="1">
      <c r="A14" s="281" t="s">
        <v>210</v>
      </c>
      <c r="B14" s="282"/>
      <c r="C14" s="282"/>
      <c r="D14" s="282"/>
      <c r="E14" s="282"/>
      <c r="F14" s="282"/>
      <c r="G14" s="282"/>
      <c r="H14" s="283"/>
    </row>
    <row r="15" spans="1:8" s="192" customFormat="1" ht="35.25" customHeight="1">
      <c r="A15" s="278" t="s">
        <v>211</v>
      </c>
      <c r="B15" s="279"/>
      <c r="C15" s="279"/>
      <c r="D15" s="279"/>
      <c r="E15" s="279"/>
      <c r="F15" s="279"/>
      <c r="G15" s="279"/>
      <c r="H15" s="280"/>
    </row>
    <row r="16" spans="1:8" s="192" customFormat="1" ht="33" customHeight="1">
      <c r="A16" s="234"/>
      <c r="B16" s="207" t="s">
        <v>154</v>
      </c>
      <c r="C16" s="207" t="s">
        <v>155</v>
      </c>
      <c r="D16" s="207" t="s">
        <v>156</v>
      </c>
      <c r="E16" s="207" t="s">
        <v>157</v>
      </c>
      <c r="F16" s="207" t="s">
        <v>158</v>
      </c>
      <c r="G16" s="207" t="s">
        <v>159</v>
      </c>
      <c r="H16" s="233" t="s">
        <v>160</v>
      </c>
    </row>
    <row r="17" spans="1:8" ht="96.75" customHeight="1">
      <c r="A17" s="210" t="s">
        <v>212</v>
      </c>
      <c r="B17" s="210" t="s">
        <v>213</v>
      </c>
      <c r="C17" s="210" t="s">
        <v>214</v>
      </c>
      <c r="D17" s="219" t="s">
        <v>215</v>
      </c>
      <c r="E17" s="219" t="s">
        <v>216</v>
      </c>
      <c r="F17" s="219" t="s">
        <v>217</v>
      </c>
      <c r="G17" s="219" t="s">
        <v>218</v>
      </c>
      <c r="H17" s="220" t="s">
        <v>219</v>
      </c>
    </row>
    <row r="18" spans="1:8" ht="84" customHeight="1">
      <c r="A18" s="218"/>
      <c r="B18" s="210" t="s">
        <v>220</v>
      </c>
      <c r="C18" s="210" t="s">
        <v>221</v>
      </c>
      <c r="D18" s="213" t="s">
        <v>222</v>
      </c>
      <c r="E18" s="213" t="s">
        <v>223</v>
      </c>
      <c r="F18" s="213" t="s">
        <v>224</v>
      </c>
      <c r="G18" s="213" t="s">
        <v>225</v>
      </c>
      <c r="H18" s="221" t="s">
        <v>226</v>
      </c>
    </row>
    <row r="19" spans="1:8" ht="110.25" customHeight="1">
      <c r="A19" s="218"/>
      <c r="B19" s="210" t="s">
        <v>227</v>
      </c>
      <c r="C19" s="210" t="s">
        <v>228</v>
      </c>
      <c r="D19" s="213" t="s">
        <v>229</v>
      </c>
      <c r="E19" s="213" t="s">
        <v>230</v>
      </c>
      <c r="F19" s="213" t="s">
        <v>231</v>
      </c>
      <c r="G19" s="213" t="s">
        <v>232</v>
      </c>
      <c r="H19" s="221" t="s">
        <v>233</v>
      </c>
    </row>
    <row r="20" spans="1:8" ht="75.75" customHeight="1">
      <c r="A20" s="218"/>
      <c r="B20" s="210" t="s">
        <v>234</v>
      </c>
      <c r="C20" s="210" t="s">
        <v>235</v>
      </c>
      <c r="D20" s="213" t="s">
        <v>236</v>
      </c>
      <c r="E20" s="213" t="s">
        <v>237</v>
      </c>
      <c r="F20" s="213" t="s">
        <v>238</v>
      </c>
      <c r="G20" s="213" t="s">
        <v>239</v>
      </c>
      <c r="H20" s="221" t="s">
        <v>240</v>
      </c>
    </row>
    <row r="21" spans="1:8" ht="87.75" customHeight="1">
      <c r="A21" s="218"/>
      <c r="B21" s="210" t="s">
        <v>241</v>
      </c>
      <c r="C21" s="210" t="s">
        <v>242</v>
      </c>
      <c r="D21" s="213" t="s">
        <v>243</v>
      </c>
      <c r="E21" s="213" t="s">
        <v>244</v>
      </c>
      <c r="F21" s="213" t="s">
        <v>245</v>
      </c>
      <c r="G21" s="213" t="s">
        <v>246</v>
      </c>
      <c r="H21" s="221" t="s">
        <v>247</v>
      </c>
    </row>
    <row r="22" spans="1:8" ht="107.25" customHeight="1">
      <c r="A22" s="218"/>
      <c r="B22" s="210" t="s">
        <v>248</v>
      </c>
      <c r="C22" s="210" t="s">
        <v>249</v>
      </c>
      <c r="D22" s="213"/>
      <c r="E22" s="213" t="s">
        <v>250</v>
      </c>
      <c r="F22" s="213" t="s">
        <v>251</v>
      </c>
      <c r="G22" s="213" t="s">
        <v>252</v>
      </c>
      <c r="H22" s="221"/>
    </row>
    <row r="23" spans="1:8" ht="79.5" customHeight="1" thickBot="1">
      <c r="A23" s="222"/>
      <c r="B23" s="216" t="s">
        <v>253</v>
      </c>
      <c r="C23" s="216" t="s">
        <v>254</v>
      </c>
      <c r="D23" s="215"/>
      <c r="E23" s="215" t="s">
        <v>255</v>
      </c>
      <c r="F23" s="215" t="s">
        <v>256</v>
      </c>
      <c r="G23" s="215"/>
      <c r="H23" s="223"/>
    </row>
    <row r="24" spans="1:8" ht="45" customHeight="1" thickBot="1"/>
    <row r="25" spans="1:8" ht="35.25" customHeight="1">
      <c r="A25" s="281" t="s">
        <v>257</v>
      </c>
      <c r="B25" s="282"/>
      <c r="C25" s="282"/>
      <c r="D25" s="282"/>
      <c r="E25" s="282"/>
      <c r="F25" s="282"/>
      <c r="G25" s="282"/>
      <c r="H25" s="283"/>
    </row>
    <row r="26" spans="1:8" ht="35.25" customHeight="1">
      <c r="A26" s="278" t="s">
        <v>258</v>
      </c>
      <c r="B26" s="279"/>
      <c r="C26" s="279"/>
      <c r="D26" s="279"/>
      <c r="E26" s="279"/>
      <c r="F26" s="279"/>
      <c r="G26" s="279"/>
      <c r="H26" s="280"/>
    </row>
    <row r="27" spans="1:8" ht="45" customHeight="1">
      <c r="A27" s="234"/>
      <c r="B27" s="207" t="s">
        <v>154</v>
      </c>
      <c r="C27" s="207" t="s">
        <v>155</v>
      </c>
      <c r="D27" s="207" t="s">
        <v>156</v>
      </c>
      <c r="E27" s="207" t="s">
        <v>157</v>
      </c>
      <c r="F27" s="207" t="s">
        <v>158</v>
      </c>
      <c r="G27" s="207" t="s">
        <v>159</v>
      </c>
      <c r="H27" s="233" t="s">
        <v>160</v>
      </c>
    </row>
    <row r="28" spans="1:8" ht="72.75" customHeight="1">
      <c r="A28" s="210" t="s">
        <v>259</v>
      </c>
      <c r="B28" s="210" t="s">
        <v>260</v>
      </c>
      <c r="C28" s="210" t="s">
        <v>261</v>
      </c>
      <c r="D28" s="219" t="s">
        <v>262</v>
      </c>
      <c r="E28" s="219" t="s">
        <v>263</v>
      </c>
      <c r="F28" s="219" t="s">
        <v>264</v>
      </c>
      <c r="G28" s="219" t="s">
        <v>265</v>
      </c>
      <c r="H28" s="220" t="s">
        <v>266</v>
      </c>
    </row>
    <row r="29" spans="1:8" ht="86.25" customHeight="1">
      <c r="A29" s="218"/>
      <c r="B29" s="210" t="s">
        <v>267</v>
      </c>
      <c r="C29" s="210" t="s">
        <v>268</v>
      </c>
      <c r="D29" s="213" t="s">
        <v>269</v>
      </c>
      <c r="E29" s="213" t="s">
        <v>270</v>
      </c>
      <c r="F29" s="213" t="s">
        <v>271</v>
      </c>
      <c r="G29" s="213" t="s">
        <v>272</v>
      </c>
      <c r="H29" s="221" t="s">
        <v>273</v>
      </c>
    </row>
    <row r="30" spans="1:8" ht="71.25" customHeight="1">
      <c r="A30" s="218"/>
      <c r="B30" s="210" t="s">
        <v>274</v>
      </c>
      <c r="C30" s="210" t="s">
        <v>275</v>
      </c>
      <c r="D30" s="213" t="s">
        <v>276</v>
      </c>
      <c r="E30" s="213" t="s">
        <v>277</v>
      </c>
      <c r="F30" s="213" t="s">
        <v>278</v>
      </c>
      <c r="G30" s="213" t="s">
        <v>279</v>
      </c>
      <c r="H30" s="221" t="s">
        <v>280</v>
      </c>
    </row>
    <row r="31" spans="1:8" ht="71.25" customHeight="1">
      <c r="A31" s="218"/>
      <c r="B31" s="210" t="s">
        <v>281</v>
      </c>
      <c r="C31" s="210" t="s">
        <v>282</v>
      </c>
      <c r="D31" s="213" t="s">
        <v>283</v>
      </c>
      <c r="E31" s="213" t="s">
        <v>284</v>
      </c>
      <c r="F31" s="213" t="s">
        <v>285</v>
      </c>
      <c r="G31" s="213" t="s">
        <v>286</v>
      </c>
      <c r="H31" s="221"/>
    </row>
    <row r="32" spans="1:8" ht="71.25" customHeight="1">
      <c r="A32" s="218"/>
      <c r="B32" s="210" t="s">
        <v>287</v>
      </c>
      <c r="C32" s="210" t="s">
        <v>288</v>
      </c>
      <c r="D32" s="213" t="s">
        <v>289</v>
      </c>
      <c r="E32" s="213"/>
      <c r="F32" s="213" t="s">
        <v>290</v>
      </c>
      <c r="G32" s="213" t="s">
        <v>291</v>
      </c>
      <c r="H32" s="221"/>
    </row>
    <row r="33" spans="1:8" ht="54.75" customHeight="1" thickBot="1">
      <c r="A33" s="222"/>
      <c r="B33" s="216"/>
      <c r="C33" s="216"/>
      <c r="D33" s="215" t="s">
        <v>292</v>
      </c>
      <c r="E33" s="215"/>
      <c r="F33" s="215"/>
      <c r="G33" s="215"/>
      <c r="H33" s="223"/>
    </row>
    <row r="34" spans="1:8" ht="45" customHeight="1" thickBot="1"/>
    <row r="35" spans="1:8" ht="35.25" customHeight="1">
      <c r="A35" s="281" t="s">
        <v>293</v>
      </c>
      <c r="B35" s="282"/>
      <c r="C35" s="282"/>
      <c r="D35" s="282"/>
      <c r="E35" s="282"/>
      <c r="F35" s="282"/>
      <c r="G35" s="282"/>
      <c r="H35" s="283"/>
    </row>
    <row r="36" spans="1:8" ht="35.25" customHeight="1">
      <c r="A36" s="278" t="s">
        <v>294</v>
      </c>
      <c r="B36" s="279"/>
      <c r="C36" s="279"/>
      <c r="D36" s="279"/>
      <c r="E36" s="279"/>
      <c r="F36" s="279"/>
      <c r="G36" s="279"/>
      <c r="H36" s="280"/>
    </row>
    <row r="37" spans="1:8" ht="31">
      <c r="A37" s="235"/>
      <c r="B37" s="207" t="s">
        <v>154</v>
      </c>
      <c r="C37" s="207" t="s">
        <v>155</v>
      </c>
      <c r="D37" s="207" t="s">
        <v>156</v>
      </c>
      <c r="E37" s="207" t="s">
        <v>157</v>
      </c>
      <c r="F37" s="207" t="s">
        <v>158</v>
      </c>
      <c r="G37" s="207" t="s">
        <v>159</v>
      </c>
      <c r="H37" s="233" t="s">
        <v>160</v>
      </c>
    </row>
    <row r="38" spans="1:8" ht="56">
      <c r="A38" s="218" t="s">
        <v>295</v>
      </c>
      <c r="B38" s="210" t="s">
        <v>296</v>
      </c>
      <c r="C38" s="210" t="s">
        <v>297</v>
      </c>
      <c r="D38" s="210" t="s">
        <v>298</v>
      </c>
      <c r="E38" s="210" t="s">
        <v>299</v>
      </c>
      <c r="F38" s="210" t="s">
        <v>300</v>
      </c>
      <c r="G38" s="210" t="s">
        <v>301</v>
      </c>
      <c r="H38" s="211" t="s">
        <v>302</v>
      </c>
    </row>
    <row r="39" spans="1:8" ht="55.5" customHeight="1">
      <c r="A39" s="218"/>
      <c r="B39" s="210" t="s">
        <v>303</v>
      </c>
      <c r="C39" s="210" t="s">
        <v>304</v>
      </c>
      <c r="D39" s="210" t="s">
        <v>305</v>
      </c>
      <c r="E39" s="210" t="s">
        <v>306</v>
      </c>
      <c r="F39" s="210" t="s">
        <v>307</v>
      </c>
      <c r="G39" s="210" t="s">
        <v>308</v>
      </c>
      <c r="H39" s="211" t="s">
        <v>309</v>
      </c>
    </row>
    <row r="40" spans="1:8" ht="69.75" customHeight="1">
      <c r="A40" s="218"/>
      <c r="B40" s="210" t="s">
        <v>310</v>
      </c>
      <c r="C40" s="210" t="s">
        <v>311</v>
      </c>
      <c r="D40" s="210" t="s">
        <v>312</v>
      </c>
      <c r="E40" s="210" t="s">
        <v>313</v>
      </c>
      <c r="F40" s="210" t="s">
        <v>314</v>
      </c>
      <c r="G40" s="210" t="s">
        <v>315</v>
      </c>
      <c r="H40" s="211" t="s">
        <v>316</v>
      </c>
    </row>
    <row r="41" spans="1:8" ht="56">
      <c r="A41" s="218"/>
      <c r="B41" s="210" t="s">
        <v>317</v>
      </c>
      <c r="C41" s="210" t="s">
        <v>318</v>
      </c>
      <c r="D41" s="210" t="s">
        <v>319</v>
      </c>
      <c r="E41" s="210" t="s">
        <v>320</v>
      </c>
      <c r="F41" s="210" t="s">
        <v>321</v>
      </c>
      <c r="G41" s="210" t="s">
        <v>322</v>
      </c>
      <c r="H41" s="211" t="s">
        <v>323</v>
      </c>
    </row>
    <row r="42" spans="1:8" ht="121.5" customHeight="1">
      <c r="A42" s="218"/>
      <c r="B42" s="210" t="s">
        <v>324</v>
      </c>
      <c r="C42" s="210" t="s">
        <v>325</v>
      </c>
      <c r="D42" s="210" t="s">
        <v>326</v>
      </c>
      <c r="E42" s="210" t="s">
        <v>327</v>
      </c>
      <c r="F42" s="210" t="s">
        <v>328</v>
      </c>
      <c r="G42" s="210" t="s">
        <v>329</v>
      </c>
      <c r="H42" s="211" t="s">
        <v>330</v>
      </c>
    </row>
    <row r="43" spans="1:8" ht="72.75" customHeight="1">
      <c r="A43" s="218"/>
      <c r="B43" s="210" t="s">
        <v>331</v>
      </c>
      <c r="C43" s="210" t="s">
        <v>332</v>
      </c>
      <c r="D43" s="210" t="s">
        <v>333</v>
      </c>
      <c r="E43" s="210" t="s">
        <v>334</v>
      </c>
      <c r="F43" s="210" t="s">
        <v>335</v>
      </c>
      <c r="G43" s="210" t="s">
        <v>336</v>
      </c>
      <c r="H43" s="211" t="s">
        <v>337</v>
      </c>
    </row>
    <row r="44" spans="1:8" ht="70">
      <c r="A44" s="224"/>
      <c r="B44" s="210" t="s">
        <v>338</v>
      </c>
      <c r="C44" s="210"/>
      <c r="D44" s="210" t="s">
        <v>339</v>
      </c>
      <c r="E44" s="210"/>
      <c r="F44" s="210"/>
      <c r="G44" s="210"/>
      <c r="H44" s="211"/>
    </row>
    <row r="45" spans="1:8" ht="28.5" thickBot="1">
      <c r="A45" s="225"/>
      <c r="B45" s="216" t="s">
        <v>340</v>
      </c>
      <c r="C45" s="216"/>
      <c r="D45" s="216"/>
      <c r="E45" s="216"/>
      <c r="F45" s="216"/>
      <c r="G45" s="216"/>
      <c r="H45" s="217"/>
    </row>
    <row r="46" spans="1:8" ht="45" customHeight="1" thickBot="1"/>
    <row r="47" spans="1:8" ht="35.25" customHeight="1">
      <c r="A47" s="284" t="s">
        <v>341</v>
      </c>
      <c r="B47" s="285"/>
      <c r="C47" s="285"/>
      <c r="D47" s="285"/>
      <c r="E47" s="285"/>
      <c r="F47" s="285"/>
      <c r="G47" s="285"/>
      <c r="H47" s="286"/>
    </row>
    <row r="48" spans="1:8" ht="35.25" customHeight="1">
      <c r="A48" s="278" t="s">
        <v>342</v>
      </c>
      <c r="B48" s="279"/>
      <c r="C48" s="279"/>
      <c r="D48" s="279"/>
      <c r="E48" s="279"/>
      <c r="F48" s="279"/>
      <c r="G48" s="279"/>
      <c r="H48" s="280"/>
    </row>
    <row r="49" spans="1:8" ht="31">
      <c r="A49" s="247" t="s">
        <v>343</v>
      </c>
      <c r="B49" s="236" t="s">
        <v>154</v>
      </c>
      <c r="C49" s="236" t="s">
        <v>155</v>
      </c>
      <c r="D49" s="236" t="s">
        <v>156</v>
      </c>
      <c r="E49" s="236" t="s">
        <v>157</v>
      </c>
      <c r="F49" s="236" t="s">
        <v>158</v>
      </c>
      <c r="G49" s="236" t="s">
        <v>159</v>
      </c>
      <c r="H49" s="239" t="s">
        <v>160</v>
      </c>
    </row>
    <row r="50" spans="1:8" ht="63.75" customHeight="1">
      <c r="A50" s="210" t="s">
        <v>344</v>
      </c>
      <c r="B50" s="246" t="s">
        <v>345</v>
      </c>
      <c r="C50" s="226" t="s">
        <v>346</v>
      </c>
      <c r="D50" s="226" t="s">
        <v>347</v>
      </c>
      <c r="E50" s="226" t="s">
        <v>348</v>
      </c>
      <c r="F50" s="226" t="s">
        <v>349</v>
      </c>
      <c r="G50" s="227" t="s">
        <v>350</v>
      </c>
      <c r="H50" s="240" t="s">
        <v>351</v>
      </c>
    </row>
    <row r="51" spans="1:8" ht="75" customHeight="1">
      <c r="A51" s="218"/>
      <c r="B51" s="228" t="s">
        <v>352</v>
      </c>
      <c r="C51" s="228" t="s">
        <v>353</v>
      </c>
      <c r="D51" s="228" t="s">
        <v>354</v>
      </c>
      <c r="E51" s="228" t="s">
        <v>355</v>
      </c>
      <c r="F51" s="228" t="s">
        <v>356</v>
      </c>
      <c r="G51" s="228" t="s">
        <v>357</v>
      </c>
      <c r="H51" s="241" t="s">
        <v>358</v>
      </c>
    </row>
    <row r="52" spans="1:8" ht="104.25" customHeight="1">
      <c r="A52" s="218"/>
      <c r="B52" s="228" t="s">
        <v>359</v>
      </c>
      <c r="C52" s="228" t="s">
        <v>360</v>
      </c>
      <c r="D52" s="228" t="s">
        <v>361</v>
      </c>
      <c r="E52" s="228" t="s">
        <v>362</v>
      </c>
      <c r="F52" s="228" t="s">
        <v>363</v>
      </c>
      <c r="G52" s="228" t="s">
        <v>364</v>
      </c>
      <c r="H52" s="242" t="s">
        <v>365</v>
      </c>
    </row>
    <row r="53" spans="1:8" ht="62.25" customHeight="1">
      <c r="A53" s="218"/>
      <c r="B53" s="228" t="s">
        <v>343</v>
      </c>
      <c r="C53" s="228" t="s">
        <v>366</v>
      </c>
      <c r="D53" s="228" t="s">
        <v>367</v>
      </c>
      <c r="E53" s="228" t="s">
        <v>368</v>
      </c>
      <c r="F53" s="228" t="s">
        <v>369</v>
      </c>
      <c r="G53" s="228" t="s">
        <v>370</v>
      </c>
      <c r="H53" s="242" t="s">
        <v>371</v>
      </c>
    </row>
    <row r="54" spans="1:8" ht="78.75" customHeight="1">
      <c r="A54" s="218"/>
      <c r="B54" s="228"/>
      <c r="C54" s="226" t="s">
        <v>372</v>
      </c>
      <c r="D54" s="226" t="s">
        <v>373</v>
      </c>
      <c r="E54" s="226" t="s">
        <v>374</v>
      </c>
      <c r="F54" s="226" t="s">
        <v>375</v>
      </c>
      <c r="G54" s="226" t="s">
        <v>376</v>
      </c>
      <c r="H54" s="243" t="s">
        <v>377</v>
      </c>
    </row>
    <row r="55" spans="1:8" ht="51" customHeight="1" thickBot="1">
      <c r="A55" s="222"/>
      <c r="B55" s="244"/>
      <c r="C55" s="216" t="s">
        <v>378</v>
      </c>
      <c r="D55" s="216" t="s">
        <v>379</v>
      </c>
      <c r="E55" s="245"/>
      <c r="F55" s="216"/>
      <c r="G55" s="245"/>
      <c r="H55" s="217" t="s">
        <v>380</v>
      </c>
    </row>
    <row r="56" spans="1:8" ht="45" customHeight="1" thickBot="1">
      <c r="A56" s="229"/>
      <c r="B56" s="229"/>
      <c r="C56" s="229"/>
      <c r="D56" s="229"/>
      <c r="E56" s="229" t="s">
        <v>343</v>
      </c>
      <c r="F56" s="229"/>
      <c r="G56" s="229"/>
      <c r="H56" s="229"/>
    </row>
    <row r="57" spans="1:8" ht="35.25" customHeight="1">
      <c r="A57" s="287" t="s">
        <v>381</v>
      </c>
      <c r="B57" s="288"/>
      <c r="C57" s="288"/>
      <c r="D57" s="288"/>
      <c r="E57" s="288"/>
      <c r="F57" s="288"/>
      <c r="G57" s="288"/>
      <c r="H57" s="289"/>
    </row>
    <row r="58" spans="1:8" ht="35.25" customHeight="1">
      <c r="A58" s="278" t="s">
        <v>382</v>
      </c>
      <c r="B58" s="279"/>
      <c r="C58" s="279"/>
      <c r="D58" s="279"/>
      <c r="E58" s="279"/>
      <c r="F58" s="279"/>
      <c r="G58" s="279"/>
      <c r="H58" s="280"/>
    </row>
    <row r="59" spans="1:8" ht="31">
      <c r="A59" s="248" t="s">
        <v>343</v>
      </c>
      <c r="B59" s="249" t="s">
        <v>154</v>
      </c>
      <c r="C59" s="249" t="s">
        <v>155</v>
      </c>
      <c r="D59" s="249" t="s">
        <v>156</v>
      </c>
      <c r="E59" s="249" t="s">
        <v>157</v>
      </c>
      <c r="F59" s="249" t="s">
        <v>158</v>
      </c>
      <c r="G59" s="249" t="s">
        <v>159</v>
      </c>
      <c r="H59" s="237" t="s">
        <v>160</v>
      </c>
    </row>
    <row r="60" spans="1:8" ht="81" customHeight="1">
      <c r="A60" s="210" t="s">
        <v>383</v>
      </c>
      <c r="B60" s="210" t="s">
        <v>384</v>
      </c>
      <c r="C60" s="210" t="s">
        <v>385</v>
      </c>
      <c r="D60" s="210" t="s">
        <v>386</v>
      </c>
      <c r="E60" s="210" t="s">
        <v>387</v>
      </c>
      <c r="F60" s="210" t="s">
        <v>388</v>
      </c>
      <c r="G60" s="210" t="s">
        <v>389</v>
      </c>
      <c r="H60" s="210" t="s">
        <v>390</v>
      </c>
    </row>
    <row r="61" spans="1:8" ht="79.5" customHeight="1">
      <c r="A61" s="230"/>
      <c r="B61" s="210" t="s">
        <v>391</v>
      </c>
      <c r="C61" s="210" t="s">
        <v>392</v>
      </c>
      <c r="D61" s="210" t="s">
        <v>393</v>
      </c>
      <c r="E61" s="210" t="s">
        <v>394</v>
      </c>
      <c r="F61" s="210" t="s">
        <v>395</v>
      </c>
      <c r="G61" s="210" t="s">
        <v>396</v>
      </c>
      <c r="H61" s="210" t="s">
        <v>397</v>
      </c>
    </row>
    <row r="62" spans="1:8" ht="78.75" customHeight="1">
      <c r="A62" s="230"/>
      <c r="B62" s="210" t="s">
        <v>398</v>
      </c>
      <c r="C62" s="210" t="s">
        <v>399</v>
      </c>
      <c r="D62" s="210" t="s">
        <v>400</v>
      </c>
      <c r="E62" s="210" t="s">
        <v>401</v>
      </c>
      <c r="F62" s="210" t="s">
        <v>402</v>
      </c>
      <c r="G62" s="210" t="s">
        <v>403</v>
      </c>
      <c r="H62" s="210" t="s">
        <v>404</v>
      </c>
    </row>
    <row r="63" spans="1:8" ht="70.5" customHeight="1">
      <c r="A63" s="230"/>
      <c r="B63" s="210" t="s">
        <v>405</v>
      </c>
      <c r="C63" s="210" t="s">
        <v>406</v>
      </c>
      <c r="D63" s="210" t="s">
        <v>407</v>
      </c>
      <c r="E63" s="210" t="s">
        <v>408</v>
      </c>
      <c r="F63" s="210" t="s">
        <v>409</v>
      </c>
      <c r="G63" s="210" t="s">
        <v>410</v>
      </c>
      <c r="H63" s="210" t="s">
        <v>411</v>
      </c>
    </row>
    <row r="64" spans="1:8" ht="95.25" customHeight="1">
      <c r="A64" s="230"/>
      <c r="B64" s="210" t="s">
        <v>412</v>
      </c>
      <c r="C64" s="210" t="s">
        <v>413</v>
      </c>
      <c r="D64" s="210" t="s">
        <v>414</v>
      </c>
      <c r="E64" s="210" t="s">
        <v>415</v>
      </c>
      <c r="F64" s="210" t="s">
        <v>416</v>
      </c>
      <c r="G64" s="210" t="s">
        <v>417</v>
      </c>
      <c r="H64" s="210" t="s">
        <v>418</v>
      </c>
    </row>
    <row r="65" spans="1:8" ht="52.5" customHeight="1">
      <c r="A65" s="230"/>
      <c r="B65" s="210" t="s">
        <v>419</v>
      </c>
      <c r="C65" s="210" t="s">
        <v>420</v>
      </c>
      <c r="D65" s="210"/>
      <c r="E65" s="210" t="s">
        <v>421</v>
      </c>
      <c r="F65" s="210"/>
      <c r="G65" s="210"/>
      <c r="H65" s="210" t="s">
        <v>422</v>
      </c>
    </row>
    <row r="66" spans="1:8" ht="56.5" thickBot="1">
      <c r="A66" s="231"/>
      <c r="B66" s="210"/>
      <c r="C66" s="210"/>
      <c r="D66" s="210"/>
      <c r="E66" s="210" t="s">
        <v>423</v>
      </c>
      <c r="F66" s="210"/>
      <c r="G66" s="210"/>
      <c r="H66" s="210" t="s">
        <v>424</v>
      </c>
    </row>
  </sheetData>
  <mergeCells count="13">
    <mergeCell ref="A25:H25"/>
    <mergeCell ref="A1:H1"/>
    <mergeCell ref="A2:H2"/>
    <mergeCell ref="A3:H3"/>
    <mergeCell ref="A14:H14"/>
    <mergeCell ref="A15:H15"/>
    <mergeCell ref="A58:H58"/>
    <mergeCell ref="A26:H26"/>
    <mergeCell ref="A35:H35"/>
    <mergeCell ref="A36:H36"/>
    <mergeCell ref="A47:H47"/>
    <mergeCell ref="A48:H48"/>
    <mergeCell ref="A57:H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73415-EB1C-FD48-8FAC-944344193761}">
  <sheetPr>
    <tabColor theme="9" tint="0.59999389629810485"/>
  </sheetPr>
  <dimension ref="A1:M43"/>
  <sheetViews>
    <sheetView topLeftCell="C1" zoomScale="70" zoomScaleNormal="70" workbookViewId="0">
      <selection activeCell="M13" sqref="M13"/>
    </sheetView>
  </sheetViews>
  <sheetFormatPr baseColWidth="10" defaultColWidth="8.7265625" defaultRowHeight="15.5"/>
  <cols>
    <col min="1" max="3" width="18.7265625" style="4" customWidth="1"/>
    <col min="4" max="4" width="23" style="4" customWidth="1"/>
    <col min="5" max="5" width="20.26953125" style="4" customWidth="1"/>
    <col min="6" max="6" width="29.1796875" style="4" customWidth="1"/>
    <col min="7" max="7" width="21.26953125" style="4" customWidth="1"/>
    <col min="8" max="8" width="14.453125" style="4" customWidth="1"/>
    <col min="9" max="11" width="18.7265625" style="4" customWidth="1"/>
    <col min="12" max="12" width="28.7265625" style="4" customWidth="1"/>
    <col min="13" max="13" width="22.7265625" style="4" customWidth="1"/>
    <col min="14" max="16384" width="8.7265625" style="4"/>
  </cols>
  <sheetData>
    <row r="1" spans="1:13" ht="43.9" customHeight="1">
      <c r="A1" s="294" t="s">
        <v>425</v>
      </c>
      <c r="B1" s="295"/>
      <c r="C1" s="295"/>
      <c r="D1" s="295"/>
      <c r="E1" s="295"/>
      <c r="F1" s="295"/>
      <c r="G1" s="295"/>
      <c r="H1" s="295"/>
      <c r="I1" s="295"/>
      <c r="J1" s="295"/>
      <c r="K1" s="295"/>
      <c r="L1" s="295"/>
      <c r="M1" s="296"/>
    </row>
    <row r="2" spans="1:13" ht="39" customHeight="1">
      <c r="A2" s="297" t="s">
        <v>426</v>
      </c>
      <c r="B2" s="297"/>
      <c r="C2" s="297"/>
      <c r="D2" s="297"/>
      <c r="E2" s="297"/>
      <c r="F2" s="297"/>
      <c r="G2" s="297"/>
      <c r="H2" s="297"/>
      <c r="I2" s="297"/>
      <c r="J2" s="297"/>
      <c r="K2" s="297"/>
      <c r="L2" s="298" t="s">
        <v>427</v>
      </c>
      <c r="M2" s="298"/>
    </row>
    <row r="3" spans="1:13" ht="25.9" customHeight="1">
      <c r="A3" s="299" t="s">
        <v>428</v>
      </c>
      <c r="B3" s="300"/>
      <c r="C3" s="300"/>
      <c r="D3" s="300"/>
      <c r="E3" s="300"/>
      <c r="F3" s="300"/>
      <c r="G3" s="300"/>
      <c r="H3" s="300"/>
      <c r="I3" s="300"/>
      <c r="J3" s="300"/>
      <c r="K3" s="300"/>
      <c r="L3" s="300"/>
      <c r="M3" s="301"/>
    </row>
    <row r="4" spans="1:13" s="5" customFormat="1" ht="55.15" customHeight="1">
      <c r="A4" s="3" t="s">
        <v>429</v>
      </c>
      <c r="B4" s="3" t="s">
        <v>430</v>
      </c>
      <c r="C4" s="3" t="s">
        <v>54</v>
      </c>
      <c r="D4" s="3" t="s">
        <v>431</v>
      </c>
      <c r="E4" s="3" t="s">
        <v>432</v>
      </c>
      <c r="F4" s="3" t="s">
        <v>433</v>
      </c>
      <c r="G4" s="3" t="s">
        <v>434</v>
      </c>
      <c r="H4" s="3" t="s">
        <v>156</v>
      </c>
      <c r="I4" s="3" t="s">
        <v>157</v>
      </c>
      <c r="J4" s="3" t="s">
        <v>158</v>
      </c>
      <c r="K4" s="3" t="s">
        <v>435</v>
      </c>
      <c r="L4" s="3" t="s">
        <v>160</v>
      </c>
      <c r="M4" s="3" t="s">
        <v>436</v>
      </c>
    </row>
    <row r="5" spans="1:13" s="5" customFormat="1" ht="24.75" customHeight="1">
      <c r="A5" s="2" t="s">
        <v>437</v>
      </c>
      <c r="B5" s="2" t="s">
        <v>438</v>
      </c>
      <c r="C5" s="302" t="s">
        <v>439</v>
      </c>
      <c r="D5" s="2" t="s">
        <v>440</v>
      </c>
      <c r="E5" s="182">
        <v>0</v>
      </c>
      <c r="F5" s="182">
        <v>0</v>
      </c>
      <c r="G5" s="182">
        <v>0</v>
      </c>
      <c r="H5" s="182">
        <v>0</v>
      </c>
      <c r="I5" s="182">
        <v>0</v>
      </c>
      <c r="J5" s="182">
        <v>0</v>
      </c>
      <c r="K5" s="182">
        <v>0</v>
      </c>
      <c r="L5" s="182">
        <v>0</v>
      </c>
      <c r="M5" s="20"/>
    </row>
    <row r="6" spans="1:13" ht="31">
      <c r="A6" s="2" t="s">
        <v>437</v>
      </c>
      <c r="B6" s="2" t="s">
        <v>438</v>
      </c>
      <c r="C6" s="302"/>
      <c r="D6" s="1" t="s">
        <v>441</v>
      </c>
      <c r="E6" s="271">
        <v>65</v>
      </c>
      <c r="F6" s="271">
        <v>33</v>
      </c>
      <c r="G6" s="271">
        <v>1</v>
      </c>
      <c r="H6" s="271">
        <v>15</v>
      </c>
      <c r="I6" s="271">
        <v>61</v>
      </c>
      <c r="J6" s="271">
        <v>58</v>
      </c>
      <c r="K6" s="271">
        <v>48</v>
      </c>
      <c r="L6" s="271">
        <v>28</v>
      </c>
      <c r="M6" s="20"/>
    </row>
    <row r="7" spans="1:13" ht="20.25" customHeight="1">
      <c r="A7" s="2" t="s">
        <v>437</v>
      </c>
      <c r="B7" s="2" t="s">
        <v>438</v>
      </c>
      <c r="C7" s="302"/>
      <c r="D7" s="1" t="s">
        <v>442</v>
      </c>
      <c r="E7" s="271">
        <v>31</v>
      </c>
      <c r="F7" s="271">
        <v>14</v>
      </c>
      <c r="G7" s="271">
        <v>3</v>
      </c>
      <c r="H7" s="271">
        <v>10</v>
      </c>
      <c r="I7" s="271">
        <v>28</v>
      </c>
      <c r="J7" s="271">
        <v>24</v>
      </c>
      <c r="K7" s="271">
        <v>17</v>
      </c>
      <c r="L7" s="271">
        <v>11</v>
      </c>
      <c r="M7" s="20"/>
    </row>
    <row r="8" spans="1:13" ht="20.25" customHeight="1">
      <c r="A8" s="2" t="s">
        <v>437</v>
      </c>
      <c r="B8" s="2" t="s">
        <v>438</v>
      </c>
      <c r="C8" s="302"/>
      <c r="D8" s="1" t="s">
        <v>443</v>
      </c>
      <c r="E8" s="271">
        <v>60</v>
      </c>
      <c r="F8" s="271">
        <v>39</v>
      </c>
      <c r="G8" s="271">
        <v>14</v>
      </c>
      <c r="H8" s="271">
        <v>18</v>
      </c>
      <c r="I8" s="271">
        <v>55</v>
      </c>
      <c r="J8" s="271">
        <v>57</v>
      </c>
      <c r="K8" s="271">
        <v>51</v>
      </c>
      <c r="L8" s="271">
        <v>23</v>
      </c>
      <c r="M8" s="20"/>
    </row>
    <row r="9" spans="1:13" ht="20.25" customHeight="1">
      <c r="A9" s="2" t="s">
        <v>437</v>
      </c>
      <c r="B9" s="2" t="s">
        <v>438</v>
      </c>
      <c r="C9" s="302"/>
      <c r="D9" s="1" t="s">
        <v>444</v>
      </c>
      <c r="E9" s="271">
        <v>17</v>
      </c>
      <c r="F9" s="271">
        <v>13</v>
      </c>
      <c r="G9" s="271">
        <v>3</v>
      </c>
      <c r="H9" s="271">
        <v>3</v>
      </c>
      <c r="I9" s="271">
        <v>16</v>
      </c>
      <c r="J9" s="271">
        <v>13</v>
      </c>
      <c r="K9" s="271">
        <v>16</v>
      </c>
      <c r="L9" s="271">
        <v>7</v>
      </c>
      <c r="M9" s="20"/>
    </row>
    <row r="10" spans="1:13" ht="20.25" customHeight="1"/>
    <row r="11" spans="1:13" ht="20.25" customHeight="1">
      <c r="A11" s="303" t="s">
        <v>445</v>
      </c>
      <c r="B11" s="304"/>
      <c r="C11" s="304"/>
      <c r="D11" s="305"/>
      <c r="E11" s="305"/>
      <c r="F11" s="305"/>
      <c r="G11" s="305"/>
      <c r="H11" s="305"/>
      <c r="I11" s="305"/>
      <c r="J11" s="305"/>
      <c r="K11" s="305"/>
      <c r="L11" s="306"/>
      <c r="M11" s="183"/>
    </row>
    <row r="12" spans="1:13" s="5" customFormat="1" ht="55.15" customHeight="1">
      <c r="A12" s="143" t="s">
        <v>429</v>
      </c>
      <c r="B12" s="3" t="s">
        <v>430</v>
      </c>
      <c r="C12" s="3" t="s">
        <v>54</v>
      </c>
      <c r="D12" s="185" t="s">
        <v>431</v>
      </c>
      <c r="E12" s="143" t="s">
        <v>432</v>
      </c>
      <c r="F12" s="143" t="s">
        <v>433</v>
      </c>
      <c r="G12" s="143" t="s">
        <v>434</v>
      </c>
      <c r="H12" s="143" t="s">
        <v>156</v>
      </c>
      <c r="I12" s="143" t="s">
        <v>157</v>
      </c>
      <c r="J12" s="143" t="s">
        <v>158</v>
      </c>
      <c r="K12" s="184" t="s">
        <v>435</v>
      </c>
      <c r="L12" s="3" t="s">
        <v>160</v>
      </c>
      <c r="M12" s="186"/>
    </row>
    <row r="13" spans="1:13" s="5" customFormat="1" ht="24.75" customHeight="1">
      <c r="A13" s="1" t="s">
        <v>437</v>
      </c>
      <c r="B13" s="1" t="s">
        <v>438</v>
      </c>
      <c r="C13" s="293" t="s">
        <v>446</v>
      </c>
      <c r="D13" s="187" t="s">
        <v>440</v>
      </c>
      <c r="E13" s="188" t="s">
        <v>447</v>
      </c>
      <c r="F13" s="188" t="s">
        <v>447</v>
      </c>
      <c r="G13" s="188" t="s">
        <v>447</v>
      </c>
      <c r="H13" s="188" t="s">
        <v>447</v>
      </c>
      <c r="I13" s="188" t="s">
        <v>447</v>
      </c>
      <c r="J13" s="188" t="s">
        <v>447</v>
      </c>
      <c r="K13" s="189" t="s">
        <v>447</v>
      </c>
      <c r="L13" s="144" t="s">
        <v>447</v>
      </c>
      <c r="M13" s="4"/>
    </row>
    <row r="14" spans="1:13" ht="20.25" customHeight="1">
      <c r="A14" s="1" t="s">
        <v>437</v>
      </c>
      <c r="B14" s="1" t="s">
        <v>438</v>
      </c>
      <c r="C14" s="293"/>
      <c r="D14" s="20" t="s">
        <v>441</v>
      </c>
      <c r="E14" s="188">
        <f t="shared" ref="E14:L14" si="0">E6/$E$6</f>
        <v>1</v>
      </c>
      <c r="F14" s="188">
        <f t="shared" si="0"/>
        <v>0.50769230769230766</v>
      </c>
      <c r="G14" s="188">
        <f t="shared" si="0"/>
        <v>1.5384615384615385E-2</v>
      </c>
      <c r="H14" s="188">
        <f t="shared" si="0"/>
        <v>0.23076923076923078</v>
      </c>
      <c r="I14" s="188">
        <f t="shared" si="0"/>
        <v>0.93846153846153846</v>
      </c>
      <c r="J14" s="188">
        <f t="shared" si="0"/>
        <v>0.89230769230769236</v>
      </c>
      <c r="K14" s="189">
        <f t="shared" si="0"/>
        <v>0.7384615384615385</v>
      </c>
      <c r="L14" s="144">
        <f t="shared" si="0"/>
        <v>0.43076923076923079</v>
      </c>
    </row>
    <row r="15" spans="1:13" ht="20.25" customHeight="1">
      <c r="A15" s="1" t="s">
        <v>437</v>
      </c>
      <c r="B15" s="1" t="s">
        <v>438</v>
      </c>
      <c r="C15" s="293"/>
      <c r="D15" s="20" t="s">
        <v>442</v>
      </c>
      <c r="E15" s="188">
        <f t="shared" ref="E15:L15" si="1">E7/$E$7</f>
        <v>1</v>
      </c>
      <c r="F15" s="188">
        <f t="shared" si="1"/>
        <v>0.45161290322580644</v>
      </c>
      <c r="G15" s="188">
        <f t="shared" si="1"/>
        <v>9.6774193548387094E-2</v>
      </c>
      <c r="H15" s="188">
        <f t="shared" si="1"/>
        <v>0.32258064516129031</v>
      </c>
      <c r="I15" s="188">
        <f t="shared" si="1"/>
        <v>0.90322580645161288</v>
      </c>
      <c r="J15" s="188">
        <f t="shared" si="1"/>
        <v>0.77419354838709675</v>
      </c>
      <c r="K15" s="188">
        <f t="shared" si="1"/>
        <v>0.54838709677419351</v>
      </c>
      <c r="L15" s="190">
        <f t="shared" si="1"/>
        <v>0.35483870967741937</v>
      </c>
    </row>
    <row r="16" spans="1:13" ht="20.25" customHeight="1">
      <c r="A16" s="1" t="s">
        <v>437</v>
      </c>
      <c r="B16" s="1" t="s">
        <v>438</v>
      </c>
      <c r="C16" s="293"/>
      <c r="D16" s="20" t="s">
        <v>443</v>
      </c>
      <c r="E16" s="188">
        <f t="shared" ref="E16:L16" si="2">E8/$E$8</f>
        <v>1</v>
      </c>
      <c r="F16" s="188">
        <f t="shared" si="2"/>
        <v>0.65</v>
      </c>
      <c r="G16" s="188">
        <f t="shared" si="2"/>
        <v>0.23333333333333334</v>
      </c>
      <c r="H16" s="188">
        <f t="shared" si="2"/>
        <v>0.3</v>
      </c>
      <c r="I16" s="188">
        <f t="shared" si="2"/>
        <v>0.91666666666666663</v>
      </c>
      <c r="J16" s="188">
        <f t="shared" si="2"/>
        <v>0.95</v>
      </c>
      <c r="K16" s="188">
        <f t="shared" si="2"/>
        <v>0.85</v>
      </c>
      <c r="L16" s="188">
        <f t="shared" si="2"/>
        <v>0.38333333333333336</v>
      </c>
    </row>
    <row r="17" spans="1:12" ht="20.25" customHeight="1">
      <c r="A17" s="1" t="s">
        <v>437</v>
      </c>
      <c r="B17" s="1" t="s">
        <v>438</v>
      </c>
      <c r="C17" s="293"/>
      <c r="D17" s="20" t="s">
        <v>444</v>
      </c>
      <c r="E17" s="188">
        <f t="shared" ref="E17:L17" si="3">E9/$E$9</f>
        <v>1</v>
      </c>
      <c r="F17" s="188">
        <f t="shared" si="3"/>
        <v>0.76470588235294112</v>
      </c>
      <c r="G17" s="188">
        <f t="shared" si="3"/>
        <v>0.17647058823529413</v>
      </c>
      <c r="H17" s="188">
        <f t="shared" si="3"/>
        <v>0.17647058823529413</v>
      </c>
      <c r="I17" s="188">
        <f t="shared" si="3"/>
        <v>0.94117647058823528</v>
      </c>
      <c r="J17" s="188">
        <f t="shared" si="3"/>
        <v>0.76470588235294112</v>
      </c>
      <c r="K17" s="188">
        <f t="shared" si="3"/>
        <v>0.94117647058823528</v>
      </c>
      <c r="L17" s="188">
        <f t="shared" si="3"/>
        <v>0.41176470588235292</v>
      </c>
    </row>
    <row r="18" spans="1:12" ht="20.25" customHeight="1"/>
    <row r="21" spans="1:12">
      <c r="A21" s="191"/>
    </row>
    <row r="22" spans="1:12">
      <c r="A22" s="191"/>
    </row>
    <row r="43" spans="1:1">
      <c r="A43" s="192"/>
    </row>
  </sheetData>
  <mergeCells count="7">
    <mergeCell ref="C13:C17"/>
    <mergeCell ref="A1:M1"/>
    <mergeCell ref="A2:K2"/>
    <mergeCell ref="L2:M2"/>
    <mergeCell ref="A3:M3"/>
    <mergeCell ref="C5:C9"/>
    <mergeCell ref="A11:L11"/>
  </mergeCells>
  <hyperlinks>
    <hyperlink ref="L2:M2" location="'Rasgos y Ejemplos'!A2:H11" display="Ir a rasgos" xr:uid="{D067C7E5-0B8F-D345-9A0A-66B66614DD5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FDAF-3401-A84D-81E2-7D3081E6DFF8}">
  <sheetPr>
    <tabColor theme="9" tint="0.59999389629810485"/>
  </sheetPr>
  <dimension ref="A1:M18"/>
  <sheetViews>
    <sheetView zoomScale="55" zoomScaleNormal="55" workbookViewId="0">
      <selection activeCell="E13" sqref="E13:L13"/>
    </sheetView>
  </sheetViews>
  <sheetFormatPr baseColWidth="10" defaultColWidth="8.7265625" defaultRowHeight="15.5"/>
  <cols>
    <col min="1" max="2" width="15.26953125" style="4" customWidth="1"/>
    <col min="3" max="3" width="20.1796875" style="4" customWidth="1"/>
    <col min="4" max="4" width="25" style="4" customWidth="1"/>
    <col min="5" max="5" width="20.26953125" style="4" customWidth="1"/>
    <col min="6" max="6" width="32.453125" style="4" customWidth="1"/>
    <col min="7" max="7" width="25.7265625" style="4" customWidth="1"/>
    <col min="8" max="8" width="14.453125" style="4" customWidth="1"/>
    <col min="9" max="9" width="19" style="4" customWidth="1"/>
    <col min="10" max="10" width="19.26953125" style="4" customWidth="1"/>
    <col min="11" max="11" width="21" style="4" customWidth="1"/>
    <col min="12" max="12" width="25.453125" style="4" customWidth="1"/>
    <col min="13" max="13" width="18.453125" style="4" customWidth="1"/>
    <col min="14" max="16374" width="9.1796875" style="4" bestFit="1" customWidth="1"/>
    <col min="16375" max="16383" width="8.7265625" style="4" bestFit="1" customWidth="1"/>
    <col min="16384" max="16384" width="8.7265625" style="4"/>
  </cols>
  <sheetData>
    <row r="1" spans="1:13" ht="66" customHeight="1">
      <c r="A1" s="294" t="s">
        <v>448</v>
      </c>
      <c r="B1" s="295"/>
      <c r="C1" s="295"/>
      <c r="D1" s="295"/>
      <c r="E1" s="295"/>
      <c r="F1" s="295"/>
      <c r="G1" s="295"/>
      <c r="H1" s="295"/>
      <c r="I1" s="295"/>
      <c r="J1" s="295"/>
      <c r="K1" s="295"/>
      <c r="L1" s="295"/>
      <c r="M1" s="296"/>
    </row>
    <row r="2" spans="1:13" ht="48" customHeight="1">
      <c r="A2" s="297" t="s">
        <v>449</v>
      </c>
      <c r="B2" s="297"/>
      <c r="C2" s="297"/>
      <c r="D2" s="297"/>
      <c r="E2" s="297"/>
      <c r="F2" s="297"/>
      <c r="G2" s="297"/>
      <c r="H2" s="297"/>
      <c r="I2" s="297"/>
      <c r="J2" s="297"/>
      <c r="K2" s="297"/>
      <c r="L2" s="298" t="s">
        <v>427</v>
      </c>
      <c r="M2" s="298"/>
    </row>
    <row r="3" spans="1:13" ht="32.25" customHeight="1">
      <c r="A3" s="299" t="s">
        <v>450</v>
      </c>
      <c r="B3" s="300"/>
      <c r="C3" s="300"/>
      <c r="D3" s="300"/>
      <c r="E3" s="300"/>
      <c r="F3" s="300"/>
      <c r="G3" s="300"/>
      <c r="H3" s="300"/>
      <c r="I3" s="300"/>
      <c r="J3" s="300"/>
      <c r="K3" s="300"/>
      <c r="L3" s="300"/>
      <c r="M3" s="301"/>
    </row>
    <row r="4" spans="1:13" s="5" customFormat="1" ht="49.9" customHeight="1">
      <c r="A4" s="3" t="s">
        <v>429</v>
      </c>
      <c r="B4" s="3" t="s">
        <v>430</v>
      </c>
      <c r="C4" s="3" t="s">
        <v>54</v>
      </c>
      <c r="D4" s="3" t="s">
        <v>431</v>
      </c>
      <c r="E4" s="3" t="s">
        <v>432</v>
      </c>
      <c r="F4" s="3" t="s">
        <v>433</v>
      </c>
      <c r="G4" s="3" t="s">
        <v>434</v>
      </c>
      <c r="H4" s="3" t="s">
        <v>156</v>
      </c>
      <c r="I4" s="3" t="s">
        <v>157</v>
      </c>
      <c r="J4" s="3" t="s">
        <v>158</v>
      </c>
      <c r="K4" s="3" t="s">
        <v>435</v>
      </c>
      <c r="L4" s="3" t="s">
        <v>160</v>
      </c>
      <c r="M4" s="123" t="s">
        <v>436</v>
      </c>
    </row>
    <row r="5" spans="1:13" s="5" customFormat="1" ht="25.15" customHeight="1">
      <c r="A5" s="2" t="s">
        <v>437</v>
      </c>
      <c r="B5" s="2" t="s">
        <v>438</v>
      </c>
      <c r="C5" s="302" t="s">
        <v>439</v>
      </c>
      <c r="D5" s="2" t="s">
        <v>440</v>
      </c>
      <c r="E5" s="2">
        <v>0</v>
      </c>
      <c r="F5" s="180">
        <v>0</v>
      </c>
      <c r="G5" s="180">
        <v>0</v>
      </c>
      <c r="H5" s="180">
        <v>0</v>
      </c>
      <c r="I5" s="180">
        <v>0</v>
      </c>
      <c r="J5" s="180">
        <v>0</v>
      </c>
      <c r="K5" s="180">
        <v>0</v>
      </c>
      <c r="L5" s="180">
        <v>0</v>
      </c>
      <c r="M5" s="20"/>
    </row>
    <row r="6" spans="1:13" ht="117" customHeight="1">
      <c r="A6" s="2" t="s">
        <v>437</v>
      </c>
      <c r="B6" s="2" t="s">
        <v>438</v>
      </c>
      <c r="C6" s="302"/>
      <c r="D6" s="1" t="s">
        <v>441</v>
      </c>
      <c r="E6" s="2">
        <v>65</v>
      </c>
      <c r="F6" s="2">
        <v>32</v>
      </c>
      <c r="G6" s="6">
        <v>1</v>
      </c>
      <c r="H6" s="6">
        <v>14</v>
      </c>
      <c r="I6" s="6">
        <v>60</v>
      </c>
      <c r="J6" s="6">
        <v>54</v>
      </c>
      <c r="K6" s="6">
        <v>47</v>
      </c>
      <c r="L6" s="6">
        <v>26</v>
      </c>
      <c r="M6" s="20"/>
    </row>
    <row r="7" spans="1:13" ht="25.15" customHeight="1">
      <c r="A7" s="2" t="s">
        <v>437</v>
      </c>
      <c r="B7" s="2" t="s">
        <v>438</v>
      </c>
      <c r="C7" s="302"/>
      <c r="D7" s="1" t="s">
        <v>442</v>
      </c>
      <c r="E7" s="6">
        <v>31</v>
      </c>
      <c r="F7" s="6">
        <v>13</v>
      </c>
      <c r="G7" s="6">
        <v>2</v>
      </c>
      <c r="H7" s="6">
        <v>7</v>
      </c>
      <c r="I7" s="6">
        <v>25</v>
      </c>
      <c r="J7" s="6">
        <v>21</v>
      </c>
      <c r="K7" s="6">
        <v>16</v>
      </c>
      <c r="L7" s="6">
        <v>9</v>
      </c>
      <c r="M7" s="20"/>
    </row>
    <row r="8" spans="1:13" ht="25.15" customHeight="1">
      <c r="A8" s="2" t="s">
        <v>437</v>
      </c>
      <c r="B8" s="2" t="s">
        <v>438</v>
      </c>
      <c r="C8" s="302"/>
      <c r="D8" s="1" t="s">
        <v>443</v>
      </c>
      <c r="E8" s="160">
        <v>60</v>
      </c>
      <c r="F8" s="160">
        <v>33</v>
      </c>
      <c r="G8" s="160">
        <v>7</v>
      </c>
      <c r="H8" s="160">
        <v>14</v>
      </c>
      <c r="I8" s="160">
        <v>48</v>
      </c>
      <c r="J8" s="160">
        <v>49</v>
      </c>
      <c r="K8" s="160">
        <v>42</v>
      </c>
      <c r="L8" s="160">
        <v>18</v>
      </c>
      <c r="M8" s="20"/>
    </row>
    <row r="9" spans="1:13" ht="25.15" customHeight="1">
      <c r="A9" s="2" t="s">
        <v>437</v>
      </c>
      <c r="B9" s="2" t="s">
        <v>438</v>
      </c>
      <c r="C9" s="302"/>
      <c r="D9" s="1" t="s">
        <v>444</v>
      </c>
      <c r="E9" s="182">
        <v>17</v>
      </c>
      <c r="F9" s="180">
        <v>12</v>
      </c>
      <c r="G9" s="180">
        <v>3</v>
      </c>
      <c r="H9" s="180">
        <v>2</v>
      </c>
      <c r="I9" s="180">
        <v>16</v>
      </c>
      <c r="J9" s="180">
        <v>12</v>
      </c>
      <c r="K9" s="180">
        <v>16</v>
      </c>
      <c r="L9" s="181">
        <v>6</v>
      </c>
      <c r="M9" s="20"/>
    </row>
    <row r="10" spans="1:13" ht="20.25" customHeight="1"/>
    <row r="11" spans="1:13" ht="20.25" customHeight="1">
      <c r="A11" s="307" t="s">
        <v>451</v>
      </c>
      <c r="B11" s="307"/>
      <c r="C11" s="307"/>
      <c r="D11" s="307"/>
      <c r="E11" s="307"/>
      <c r="F11" s="307"/>
      <c r="G11" s="307"/>
      <c r="H11" s="307"/>
      <c r="I11" s="307"/>
      <c r="J11" s="307"/>
      <c r="K11" s="307"/>
      <c r="L11" s="307"/>
    </row>
    <row r="12" spans="1:13" s="5" customFormat="1" ht="48" customHeight="1">
      <c r="A12" s="3" t="s">
        <v>429</v>
      </c>
      <c r="B12" s="3" t="s">
        <v>430</v>
      </c>
      <c r="C12" s="3" t="s">
        <v>54</v>
      </c>
      <c r="D12" s="3" t="s">
        <v>431</v>
      </c>
      <c r="E12" s="3" t="s">
        <v>432</v>
      </c>
      <c r="F12" s="3" t="s">
        <v>433</v>
      </c>
      <c r="G12" s="3" t="s">
        <v>434</v>
      </c>
      <c r="H12" s="3" t="s">
        <v>156</v>
      </c>
      <c r="I12" s="3" t="s">
        <v>157</v>
      </c>
      <c r="J12" s="3" t="s">
        <v>158</v>
      </c>
      <c r="K12" s="3" t="s">
        <v>435</v>
      </c>
      <c r="L12" s="3" t="s">
        <v>160</v>
      </c>
    </row>
    <row r="13" spans="1:13" s="5" customFormat="1" ht="28.15" customHeight="1">
      <c r="A13" s="2" t="s">
        <v>437</v>
      </c>
      <c r="B13" s="2" t="s">
        <v>438</v>
      </c>
      <c r="C13" s="293" t="s">
        <v>446</v>
      </c>
      <c r="D13" s="2" t="s">
        <v>440</v>
      </c>
      <c r="E13" s="144"/>
      <c r="F13" s="144"/>
      <c r="G13" s="144"/>
      <c r="H13" s="144"/>
      <c r="I13" s="144"/>
      <c r="J13" s="144"/>
      <c r="K13" s="144"/>
      <c r="L13" s="144"/>
      <c r="M13" s="4"/>
    </row>
    <row r="14" spans="1:13" ht="28.15" customHeight="1">
      <c r="A14" s="2" t="s">
        <v>437</v>
      </c>
      <c r="B14" s="2" t="s">
        <v>438</v>
      </c>
      <c r="C14" s="293"/>
      <c r="D14" s="1" t="s">
        <v>441</v>
      </c>
      <c r="E14" s="144">
        <f t="shared" ref="E14:L14" si="0">E6/$E$6</f>
        <v>1</v>
      </c>
      <c r="F14" s="144">
        <f t="shared" si="0"/>
        <v>0.49230769230769234</v>
      </c>
      <c r="G14" s="144">
        <f t="shared" si="0"/>
        <v>1.5384615384615385E-2</v>
      </c>
      <c r="H14" s="144">
        <f t="shared" si="0"/>
        <v>0.2153846153846154</v>
      </c>
      <c r="I14" s="144">
        <f t="shared" si="0"/>
        <v>0.92307692307692313</v>
      </c>
      <c r="J14" s="144">
        <f t="shared" si="0"/>
        <v>0.83076923076923082</v>
      </c>
      <c r="K14" s="144">
        <f t="shared" si="0"/>
        <v>0.72307692307692306</v>
      </c>
      <c r="L14" s="144">
        <f t="shared" si="0"/>
        <v>0.4</v>
      </c>
    </row>
    <row r="15" spans="1:13" ht="28.15" customHeight="1">
      <c r="A15" s="2" t="s">
        <v>437</v>
      </c>
      <c r="B15" s="2" t="s">
        <v>438</v>
      </c>
      <c r="C15" s="293"/>
      <c r="D15" s="1" t="s">
        <v>442</v>
      </c>
      <c r="E15" s="144">
        <f t="shared" ref="E15:L15" si="1">E7/$E$7</f>
        <v>1</v>
      </c>
      <c r="F15" s="144">
        <f t="shared" si="1"/>
        <v>0.41935483870967744</v>
      </c>
      <c r="G15" s="144">
        <f t="shared" si="1"/>
        <v>6.4516129032258063E-2</v>
      </c>
      <c r="H15" s="144">
        <f t="shared" si="1"/>
        <v>0.22580645161290322</v>
      </c>
      <c r="I15" s="144">
        <f t="shared" si="1"/>
        <v>0.80645161290322576</v>
      </c>
      <c r="J15" s="144">
        <f t="shared" si="1"/>
        <v>0.67741935483870963</v>
      </c>
      <c r="K15" s="144">
        <f t="shared" si="1"/>
        <v>0.5161290322580645</v>
      </c>
      <c r="L15" s="144">
        <f t="shared" si="1"/>
        <v>0.29032258064516131</v>
      </c>
    </row>
    <row r="16" spans="1:13" ht="28.15" customHeight="1">
      <c r="A16" s="2" t="s">
        <v>437</v>
      </c>
      <c r="B16" s="2" t="s">
        <v>438</v>
      </c>
      <c r="C16" s="293"/>
      <c r="D16" s="1" t="s">
        <v>443</v>
      </c>
      <c r="E16" s="144">
        <f t="shared" ref="E16:L16" si="2">E8/$E$8</f>
        <v>1</v>
      </c>
      <c r="F16" s="144">
        <f t="shared" si="2"/>
        <v>0.55000000000000004</v>
      </c>
      <c r="G16" s="144">
        <f t="shared" si="2"/>
        <v>0.11666666666666667</v>
      </c>
      <c r="H16" s="144">
        <f t="shared" si="2"/>
        <v>0.23333333333333334</v>
      </c>
      <c r="I16" s="144">
        <f t="shared" si="2"/>
        <v>0.8</v>
      </c>
      <c r="J16" s="144">
        <f t="shared" si="2"/>
        <v>0.81666666666666665</v>
      </c>
      <c r="K16" s="144">
        <f t="shared" si="2"/>
        <v>0.7</v>
      </c>
      <c r="L16" s="144">
        <f t="shared" si="2"/>
        <v>0.3</v>
      </c>
    </row>
    <row r="17" spans="1:12" ht="28.15" customHeight="1">
      <c r="A17" s="2" t="s">
        <v>437</v>
      </c>
      <c r="B17" s="2" t="s">
        <v>438</v>
      </c>
      <c r="C17" s="293"/>
      <c r="D17" s="1" t="s">
        <v>444</v>
      </c>
      <c r="E17" s="144">
        <f t="shared" ref="E17:L17" si="3">E9/$E$9</f>
        <v>1</v>
      </c>
      <c r="F17" s="144">
        <f t="shared" si="3"/>
        <v>0.70588235294117652</v>
      </c>
      <c r="G17" s="144">
        <f t="shared" si="3"/>
        <v>0.17647058823529413</v>
      </c>
      <c r="H17" s="144">
        <f t="shared" si="3"/>
        <v>0.11764705882352941</v>
      </c>
      <c r="I17" s="144">
        <f t="shared" si="3"/>
        <v>0.94117647058823528</v>
      </c>
      <c r="J17" s="144">
        <f t="shared" si="3"/>
        <v>0.70588235294117652</v>
      </c>
      <c r="K17" s="144">
        <f t="shared" si="3"/>
        <v>0.94117647058823528</v>
      </c>
      <c r="L17" s="144">
        <f t="shared" si="3"/>
        <v>0.35294117647058826</v>
      </c>
    </row>
    <row r="18" spans="1:12" ht="20.25" customHeight="1"/>
  </sheetData>
  <mergeCells count="7">
    <mergeCell ref="C13:C17"/>
    <mergeCell ref="A1:M1"/>
    <mergeCell ref="A2:K2"/>
    <mergeCell ref="L2:M2"/>
    <mergeCell ref="A3:M3"/>
    <mergeCell ref="C5:C9"/>
    <mergeCell ref="A11:L11"/>
  </mergeCells>
  <hyperlinks>
    <hyperlink ref="L2:M2" location="'Rasgos y Ejemplos'!A2:H11" display="Ir a rasgos" xr:uid="{017DA6CF-60F5-F241-8C06-70421439590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9349C-B599-7749-BB95-183AB7700359}">
  <sheetPr>
    <tabColor theme="9" tint="0.59999389629810485"/>
  </sheetPr>
  <dimension ref="A1:AA19"/>
  <sheetViews>
    <sheetView topLeftCell="A10" zoomScale="70" zoomScaleNormal="70" workbookViewId="0">
      <selection activeCell="A15" sqref="A15:B19"/>
    </sheetView>
  </sheetViews>
  <sheetFormatPr baseColWidth="10" defaultColWidth="8.7265625" defaultRowHeight="15.5"/>
  <cols>
    <col min="1" max="3" width="19.1796875" style="4" customWidth="1"/>
    <col min="4" max="4" width="24.7265625" style="4" customWidth="1"/>
    <col min="5" max="5" width="27.453125" style="4" customWidth="1"/>
    <col min="6" max="26" width="33.453125" style="4" customWidth="1"/>
    <col min="27" max="28" width="29.1796875" style="4" customWidth="1"/>
    <col min="29" max="29" width="1.26953125" style="4" customWidth="1"/>
    <col min="30" max="32" width="29.7265625" style="4" customWidth="1"/>
    <col min="33" max="16379" width="9.1796875" style="4" bestFit="1" customWidth="1"/>
    <col min="16380" max="16382" width="8.7265625" style="4" bestFit="1" customWidth="1"/>
    <col min="16383" max="16384" width="8.7265625" style="4"/>
  </cols>
  <sheetData>
    <row r="1" spans="1:27" ht="48" customHeight="1">
      <c r="A1" s="311" t="s">
        <v>452</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row>
    <row r="2" spans="1:27" ht="37.9" customHeight="1">
      <c r="A2" s="312" t="s">
        <v>453</v>
      </c>
      <c r="B2" s="312"/>
      <c r="C2" s="312"/>
      <c r="D2" s="312"/>
      <c r="E2" s="312"/>
      <c r="F2" s="312"/>
      <c r="G2" s="312"/>
      <c r="H2" s="312"/>
      <c r="I2" s="312"/>
      <c r="J2" s="312"/>
      <c r="K2" s="312"/>
      <c r="L2" s="312"/>
      <c r="M2" s="312"/>
      <c r="N2" s="312"/>
      <c r="O2" s="312"/>
      <c r="P2" s="312"/>
      <c r="Q2" s="312"/>
      <c r="R2" s="312"/>
      <c r="S2" s="312"/>
      <c r="T2" s="312"/>
      <c r="U2" s="312"/>
      <c r="V2" s="312"/>
      <c r="W2" s="312"/>
      <c r="X2" s="312"/>
      <c r="Y2" s="312"/>
      <c r="Z2" s="313" t="s">
        <v>427</v>
      </c>
      <c r="AA2" s="313"/>
    </row>
    <row r="3" spans="1:27" ht="37.9" customHeight="1" thickBot="1">
      <c r="A3" s="314" t="s">
        <v>454</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6"/>
    </row>
    <row r="4" spans="1:27" s="5" customFormat="1" ht="55.9" customHeight="1">
      <c r="A4" s="311" t="s">
        <v>429</v>
      </c>
      <c r="B4" s="311" t="s">
        <v>430</v>
      </c>
      <c r="C4" s="311" t="s">
        <v>54</v>
      </c>
      <c r="D4" s="311" t="s">
        <v>431</v>
      </c>
      <c r="E4" s="294" t="s">
        <v>432</v>
      </c>
      <c r="F4" s="308" t="s">
        <v>433</v>
      </c>
      <c r="G4" s="309"/>
      <c r="H4" s="310"/>
      <c r="I4" s="308" t="s">
        <v>434</v>
      </c>
      <c r="J4" s="309"/>
      <c r="K4" s="310"/>
      <c r="L4" s="308" t="s">
        <v>156</v>
      </c>
      <c r="M4" s="309"/>
      <c r="N4" s="310"/>
      <c r="O4" s="308" t="s">
        <v>157</v>
      </c>
      <c r="P4" s="309"/>
      <c r="Q4" s="310"/>
      <c r="R4" s="308" t="s">
        <v>158</v>
      </c>
      <c r="S4" s="309"/>
      <c r="T4" s="310"/>
      <c r="U4" s="308" t="s">
        <v>435</v>
      </c>
      <c r="V4" s="309"/>
      <c r="W4" s="310"/>
      <c r="X4" s="308" t="s">
        <v>160</v>
      </c>
      <c r="Y4" s="309"/>
      <c r="Z4" s="310"/>
      <c r="AA4" s="123" t="s">
        <v>436</v>
      </c>
    </row>
    <row r="5" spans="1:27" s="5" customFormat="1" ht="124">
      <c r="A5" s="311"/>
      <c r="B5" s="311"/>
      <c r="C5" s="311"/>
      <c r="D5" s="311"/>
      <c r="E5" s="294"/>
      <c r="F5" s="132" t="s">
        <v>455</v>
      </c>
      <c r="G5" s="3" t="s">
        <v>456</v>
      </c>
      <c r="H5" s="133" t="s">
        <v>457</v>
      </c>
      <c r="I5" s="132" t="s">
        <v>455</v>
      </c>
      <c r="J5" s="3" t="s">
        <v>456</v>
      </c>
      <c r="K5" s="133" t="s">
        <v>457</v>
      </c>
      <c r="L5" s="132" t="s">
        <v>455</v>
      </c>
      <c r="M5" s="3" t="s">
        <v>456</v>
      </c>
      <c r="N5" s="133" t="s">
        <v>457</v>
      </c>
      <c r="O5" s="132" t="s">
        <v>455</v>
      </c>
      <c r="P5" s="3" t="s">
        <v>456</v>
      </c>
      <c r="Q5" s="133" t="s">
        <v>457</v>
      </c>
      <c r="R5" s="132" t="s">
        <v>455</v>
      </c>
      <c r="S5" s="3" t="s">
        <v>456</v>
      </c>
      <c r="T5" s="133" t="s">
        <v>457</v>
      </c>
      <c r="U5" s="132" t="s">
        <v>455</v>
      </c>
      <c r="V5" s="3" t="s">
        <v>456</v>
      </c>
      <c r="W5" s="133" t="s">
        <v>457</v>
      </c>
      <c r="X5" s="132" t="s">
        <v>455</v>
      </c>
      <c r="Y5" s="3" t="s">
        <v>456</v>
      </c>
      <c r="Z5" s="133" t="s">
        <v>457</v>
      </c>
      <c r="AA5" s="154"/>
    </row>
    <row r="6" spans="1:27" s="5" customFormat="1" ht="25.9" customHeight="1">
      <c r="A6" s="2" t="s">
        <v>437</v>
      </c>
      <c r="B6" s="2" t="s">
        <v>438</v>
      </c>
      <c r="C6" s="317" t="s">
        <v>439</v>
      </c>
      <c r="D6" s="155" t="s">
        <v>440</v>
      </c>
      <c r="E6" s="156">
        <v>0</v>
      </c>
      <c r="F6" s="156">
        <v>0</v>
      </c>
      <c r="G6" s="156">
        <v>0</v>
      </c>
      <c r="H6" s="156">
        <v>0</v>
      </c>
      <c r="I6" s="156">
        <v>0</v>
      </c>
      <c r="J6" s="156">
        <v>0</v>
      </c>
      <c r="K6" s="156">
        <v>0</v>
      </c>
      <c r="L6" s="156">
        <v>0</v>
      </c>
      <c r="M6" s="156">
        <v>0</v>
      </c>
      <c r="N6" s="156">
        <v>0</v>
      </c>
      <c r="O6" s="156">
        <v>0</v>
      </c>
      <c r="P6" s="156">
        <v>0</v>
      </c>
      <c r="Q6" s="156">
        <v>0</v>
      </c>
      <c r="R6" s="156">
        <v>0</v>
      </c>
      <c r="S6" s="156">
        <v>0</v>
      </c>
      <c r="T6" s="156">
        <v>0</v>
      </c>
      <c r="U6" s="156">
        <v>0</v>
      </c>
      <c r="V6" s="156">
        <v>0</v>
      </c>
      <c r="W6" s="156">
        <v>0</v>
      </c>
      <c r="X6" s="156">
        <v>0</v>
      </c>
      <c r="Y6" s="156">
        <v>0</v>
      </c>
      <c r="Z6" s="156">
        <v>0</v>
      </c>
      <c r="AA6" s="20"/>
    </row>
    <row r="7" spans="1:27" ht="166.15" customHeight="1">
      <c r="A7" s="2" t="s">
        <v>437</v>
      </c>
      <c r="B7" s="2" t="s">
        <v>438</v>
      </c>
      <c r="C7" s="302"/>
      <c r="D7" s="1" t="s">
        <v>441</v>
      </c>
      <c r="E7" s="179">
        <v>65</v>
      </c>
      <c r="F7" s="117">
        <v>33</v>
      </c>
      <c r="G7" s="2">
        <v>17</v>
      </c>
      <c r="H7" s="118">
        <v>11</v>
      </c>
      <c r="I7" s="157">
        <v>1</v>
      </c>
      <c r="J7" s="1">
        <v>1</v>
      </c>
      <c r="K7" s="114">
        <v>1</v>
      </c>
      <c r="L7" s="157">
        <v>14</v>
      </c>
      <c r="M7" s="20">
        <v>9</v>
      </c>
      <c r="N7" s="158">
        <v>6</v>
      </c>
      <c r="O7" s="159">
        <v>60</v>
      </c>
      <c r="P7" s="160">
        <v>44</v>
      </c>
      <c r="Q7" s="161">
        <v>36</v>
      </c>
      <c r="R7" s="162">
        <v>54</v>
      </c>
      <c r="S7" s="163">
        <v>43</v>
      </c>
      <c r="T7" s="164">
        <v>32</v>
      </c>
      <c r="U7" s="162">
        <v>45</v>
      </c>
      <c r="V7" s="163">
        <v>29</v>
      </c>
      <c r="W7" s="164">
        <v>26</v>
      </c>
      <c r="X7" s="162">
        <v>26</v>
      </c>
      <c r="Y7" s="163">
        <v>19</v>
      </c>
      <c r="Z7" s="164">
        <v>11</v>
      </c>
      <c r="AA7" s="20"/>
    </row>
    <row r="8" spans="1:27" ht="25.9" customHeight="1">
      <c r="A8" s="2" t="s">
        <v>437</v>
      </c>
      <c r="B8" s="2" t="s">
        <v>438</v>
      </c>
      <c r="C8" s="302"/>
      <c r="D8" s="1" t="s">
        <v>442</v>
      </c>
      <c r="E8" s="165">
        <v>31</v>
      </c>
      <c r="F8" s="157">
        <v>13</v>
      </c>
      <c r="G8" s="1">
        <v>1</v>
      </c>
      <c r="H8" s="114">
        <v>0</v>
      </c>
      <c r="I8" s="157">
        <v>2</v>
      </c>
      <c r="J8" s="1">
        <v>1</v>
      </c>
      <c r="K8" s="114">
        <v>0</v>
      </c>
      <c r="L8" s="157">
        <v>7</v>
      </c>
      <c r="M8" s="20">
        <v>0</v>
      </c>
      <c r="N8" s="158">
        <v>0</v>
      </c>
      <c r="O8" s="162">
        <v>25</v>
      </c>
      <c r="P8" s="163">
        <v>4</v>
      </c>
      <c r="Q8" s="164">
        <v>0</v>
      </c>
      <c r="R8" s="166">
        <v>20</v>
      </c>
      <c r="S8" s="6">
        <v>3</v>
      </c>
      <c r="T8" s="158">
        <v>0</v>
      </c>
      <c r="U8" s="166">
        <v>15</v>
      </c>
      <c r="V8" s="6">
        <v>2</v>
      </c>
      <c r="W8" s="158">
        <v>0</v>
      </c>
      <c r="X8" s="166">
        <v>9</v>
      </c>
      <c r="Y8" s="6">
        <v>0</v>
      </c>
      <c r="Z8" s="158">
        <v>0</v>
      </c>
      <c r="AA8" s="20"/>
    </row>
    <row r="9" spans="1:27" ht="25.9" customHeight="1">
      <c r="A9" s="2" t="s">
        <v>437</v>
      </c>
      <c r="B9" s="2" t="s">
        <v>438</v>
      </c>
      <c r="C9" s="302"/>
      <c r="D9" s="1" t="s">
        <v>443</v>
      </c>
      <c r="E9" s="165">
        <v>60</v>
      </c>
      <c r="F9" s="157">
        <v>34</v>
      </c>
      <c r="G9" s="1">
        <v>9</v>
      </c>
      <c r="H9" s="114">
        <v>1</v>
      </c>
      <c r="I9" s="157">
        <v>8</v>
      </c>
      <c r="J9" s="1">
        <v>0</v>
      </c>
      <c r="K9" s="114">
        <v>1</v>
      </c>
      <c r="L9" s="167">
        <v>12</v>
      </c>
      <c r="M9" s="168">
        <v>2</v>
      </c>
      <c r="N9" s="161">
        <v>1</v>
      </c>
      <c r="O9" s="159">
        <v>50</v>
      </c>
      <c r="P9" s="160">
        <v>18</v>
      </c>
      <c r="Q9" s="161">
        <v>2</v>
      </c>
      <c r="R9" s="159">
        <v>49</v>
      </c>
      <c r="S9" s="160">
        <v>16</v>
      </c>
      <c r="T9" s="161">
        <v>2</v>
      </c>
      <c r="U9" s="159">
        <v>43</v>
      </c>
      <c r="V9" s="160">
        <v>12</v>
      </c>
      <c r="W9" s="161">
        <v>2</v>
      </c>
      <c r="X9" s="159">
        <v>17</v>
      </c>
      <c r="Y9" s="160">
        <v>2</v>
      </c>
      <c r="Z9" s="161">
        <v>0</v>
      </c>
      <c r="AA9" s="20"/>
    </row>
    <row r="10" spans="1:27" ht="25.9" customHeight="1" thickBot="1">
      <c r="A10" s="2" t="s">
        <v>437</v>
      </c>
      <c r="B10" s="2" t="s">
        <v>438</v>
      </c>
      <c r="C10" s="302"/>
      <c r="D10" s="1" t="s">
        <v>444</v>
      </c>
      <c r="E10" s="165">
        <v>17</v>
      </c>
      <c r="F10" s="169">
        <v>11</v>
      </c>
      <c r="G10" s="170">
        <v>6</v>
      </c>
      <c r="H10" s="171">
        <v>3</v>
      </c>
      <c r="I10" s="169">
        <v>2</v>
      </c>
      <c r="J10" s="170">
        <v>1</v>
      </c>
      <c r="K10" s="171">
        <v>0</v>
      </c>
      <c r="L10" s="169">
        <v>1</v>
      </c>
      <c r="M10" s="170">
        <v>2</v>
      </c>
      <c r="N10" s="171">
        <v>0</v>
      </c>
      <c r="O10" s="169">
        <v>14</v>
      </c>
      <c r="P10" s="170">
        <v>11</v>
      </c>
      <c r="Q10" s="171">
        <v>3</v>
      </c>
      <c r="R10" s="169">
        <v>10</v>
      </c>
      <c r="S10" s="170">
        <v>8</v>
      </c>
      <c r="T10" s="171">
        <v>1</v>
      </c>
      <c r="U10" s="169">
        <v>14</v>
      </c>
      <c r="V10" s="170">
        <v>10</v>
      </c>
      <c r="W10" s="171">
        <v>3</v>
      </c>
      <c r="X10" s="169">
        <v>5</v>
      </c>
      <c r="Y10" s="170">
        <v>3</v>
      </c>
      <c r="Z10" s="171">
        <v>1</v>
      </c>
      <c r="AA10" s="20"/>
    </row>
    <row r="11" spans="1:27" ht="20.25" customHeight="1"/>
    <row r="12" spans="1:27" ht="42" customHeight="1" thickBot="1">
      <c r="A12" s="318" t="s">
        <v>458</v>
      </c>
      <c r="B12" s="319"/>
      <c r="C12" s="319"/>
      <c r="D12" s="319"/>
      <c r="E12" s="319"/>
      <c r="F12" s="320"/>
      <c r="G12" s="320"/>
      <c r="H12" s="320"/>
      <c r="I12" s="320"/>
      <c r="J12" s="320"/>
      <c r="K12" s="320"/>
      <c r="L12" s="320"/>
      <c r="M12" s="320"/>
      <c r="N12" s="320"/>
      <c r="O12" s="320"/>
      <c r="P12" s="320"/>
      <c r="Q12" s="320"/>
      <c r="R12" s="320"/>
      <c r="S12" s="320"/>
      <c r="T12" s="320"/>
      <c r="U12" s="320"/>
      <c r="V12" s="320"/>
      <c r="W12" s="320"/>
      <c r="X12" s="320"/>
      <c r="Y12" s="320"/>
      <c r="Z12" s="321"/>
    </row>
    <row r="13" spans="1:27" s="5" customFormat="1" ht="49.9" customHeight="1">
      <c r="A13" s="311" t="s">
        <v>429</v>
      </c>
      <c r="B13" s="311" t="s">
        <v>430</v>
      </c>
      <c r="C13" s="311" t="s">
        <v>54</v>
      </c>
      <c r="D13" s="311" t="s">
        <v>431</v>
      </c>
      <c r="E13" s="294" t="s">
        <v>432</v>
      </c>
      <c r="F13" s="308" t="s">
        <v>433</v>
      </c>
      <c r="G13" s="309"/>
      <c r="H13" s="310"/>
      <c r="I13" s="308" t="s">
        <v>434</v>
      </c>
      <c r="J13" s="309"/>
      <c r="K13" s="310"/>
      <c r="L13" s="308" t="s">
        <v>156</v>
      </c>
      <c r="M13" s="309"/>
      <c r="N13" s="310"/>
      <c r="O13" s="308" t="s">
        <v>157</v>
      </c>
      <c r="P13" s="309"/>
      <c r="Q13" s="310"/>
      <c r="R13" s="308" t="s">
        <v>158</v>
      </c>
      <c r="S13" s="309"/>
      <c r="T13" s="310"/>
      <c r="U13" s="308" t="s">
        <v>435</v>
      </c>
      <c r="V13" s="309"/>
      <c r="W13" s="310"/>
      <c r="X13" s="308" t="s">
        <v>160</v>
      </c>
      <c r="Y13" s="309"/>
      <c r="Z13" s="310"/>
    </row>
    <row r="14" spans="1:27" s="5" customFormat="1" ht="31">
      <c r="A14" s="311"/>
      <c r="B14" s="311"/>
      <c r="C14" s="311"/>
      <c r="D14" s="311"/>
      <c r="E14" s="294"/>
      <c r="F14" s="132" t="s">
        <v>459</v>
      </c>
      <c r="G14" s="3" t="s">
        <v>460</v>
      </c>
      <c r="H14" s="133" t="s">
        <v>461</v>
      </c>
      <c r="I14" s="132" t="s">
        <v>459</v>
      </c>
      <c r="J14" s="3" t="s">
        <v>460</v>
      </c>
      <c r="K14" s="133" t="s">
        <v>461</v>
      </c>
      <c r="L14" s="132" t="s">
        <v>459</v>
      </c>
      <c r="M14" s="3" t="s">
        <v>460</v>
      </c>
      <c r="N14" s="133" t="s">
        <v>461</v>
      </c>
      <c r="O14" s="132" t="s">
        <v>459</v>
      </c>
      <c r="P14" s="3" t="s">
        <v>460</v>
      </c>
      <c r="Q14" s="133" t="s">
        <v>461</v>
      </c>
      <c r="R14" s="132" t="s">
        <v>459</v>
      </c>
      <c r="S14" s="3" t="s">
        <v>460</v>
      </c>
      <c r="T14" s="133" t="s">
        <v>461</v>
      </c>
      <c r="U14" s="132" t="s">
        <v>459</v>
      </c>
      <c r="V14" s="3" t="s">
        <v>460</v>
      </c>
      <c r="W14" s="133" t="s">
        <v>461</v>
      </c>
      <c r="X14" s="132" t="s">
        <v>459</v>
      </c>
      <c r="Y14" s="3" t="s">
        <v>460</v>
      </c>
      <c r="Z14" s="133" t="s">
        <v>461</v>
      </c>
    </row>
    <row r="15" spans="1:27" s="5" customFormat="1" ht="25.9" customHeight="1">
      <c r="A15" s="2" t="s">
        <v>437</v>
      </c>
      <c r="B15" s="2" t="s">
        <v>438</v>
      </c>
      <c r="C15" s="293" t="s">
        <v>446</v>
      </c>
      <c r="D15" s="2" t="s">
        <v>440</v>
      </c>
      <c r="E15" s="172"/>
      <c r="F15" s="173"/>
      <c r="G15" s="174"/>
      <c r="H15" s="175"/>
      <c r="I15" s="173"/>
      <c r="J15" s="174"/>
      <c r="K15" s="175"/>
      <c r="L15" s="173"/>
      <c r="M15" s="174"/>
      <c r="N15" s="175"/>
      <c r="O15" s="173"/>
      <c r="P15" s="174" t="e">
        <f>P6/$E$6</f>
        <v>#DIV/0!</v>
      </c>
      <c r="Q15" s="175" t="e">
        <f t="shared" ref="Q15:Z15" si="0">Q6/$E$6</f>
        <v>#DIV/0!</v>
      </c>
      <c r="R15" s="173" t="e">
        <f t="shared" si="0"/>
        <v>#DIV/0!</v>
      </c>
      <c r="S15" s="174" t="e">
        <f t="shared" si="0"/>
        <v>#DIV/0!</v>
      </c>
      <c r="T15" s="175" t="e">
        <f t="shared" si="0"/>
        <v>#DIV/0!</v>
      </c>
      <c r="U15" s="173" t="e">
        <f t="shared" si="0"/>
        <v>#DIV/0!</v>
      </c>
      <c r="V15" s="174" t="e">
        <f t="shared" si="0"/>
        <v>#DIV/0!</v>
      </c>
      <c r="W15" s="175" t="e">
        <f t="shared" si="0"/>
        <v>#DIV/0!</v>
      </c>
      <c r="X15" s="173" t="e">
        <f t="shared" si="0"/>
        <v>#DIV/0!</v>
      </c>
      <c r="Y15" s="174" t="e">
        <f>Y6/$E$6</f>
        <v>#DIV/0!</v>
      </c>
      <c r="Z15" s="175" t="e">
        <f t="shared" si="0"/>
        <v>#DIV/0!</v>
      </c>
      <c r="AA15" s="4"/>
    </row>
    <row r="16" spans="1:27" ht="25.9" customHeight="1">
      <c r="A16" s="2" t="s">
        <v>437</v>
      </c>
      <c r="B16" s="2" t="s">
        <v>438</v>
      </c>
      <c r="C16" s="293"/>
      <c r="D16" s="1" t="s">
        <v>441</v>
      </c>
      <c r="E16" s="172">
        <f>E7/$E$7</f>
        <v>1</v>
      </c>
      <c r="F16" s="173">
        <f>F7/$E$7</f>
        <v>0.50769230769230766</v>
      </c>
      <c r="G16" s="174">
        <f t="shared" ref="G16:Z16" si="1">G7/$E$7</f>
        <v>0.26153846153846155</v>
      </c>
      <c r="H16" s="175">
        <f t="shared" si="1"/>
        <v>0.16923076923076924</v>
      </c>
      <c r="I16" s="173">
        <f t="shared" si="1"/>
        <v>1.5384615384615385E-2</v>
      </c>
      <c r="J16" s="174">
        <f t="shared" si="1"/>
        <v>1.5384615384615385E-2</v>
      </c>
      <c r="K16" s="175">
        <f t="shared" si="1"/>
        <v>1.5384615384615385E-2</v>
      </c>
      <c r="L16" s="173">
        <f t="shared" si="1"/>
        <v>0.2153846153846154</v>
      </c>
      <c r="M16" s="174">
        <f t="shared" si="1"/>
        <v>0.13846153846153847</v>
      </c>
      <c r="N16" s="175">
        <f t="shared" si="1"/>
        <v>9.2307692307692313E-2</v>
      </c>
      <c r="O16" s="173">
        <f t="shared" si="1"/>
        <v>0.92307692307692313</v>
      </c>
      <c r="P16" s="174">
        <f t="shared" si="1"/>
        <v>0.67692307692307696</v>
      </c>
      <c r="Q16" s="175">
        <f t="shared" si="1"/>
        <v>0.55384615384615388</v>
      </c>
      <c r="R16" s="173">
        <f t="shared" si="1"/>
        <v>0.83076923076923082</v>
      </c>
      <c r="S16" s="174">
        <f t="shared" si="1"/>
        <v>0.66153846153846152</v>
      </c>
      <c r="T16" s="175">
        <f t="shared" si="1"/>
        <v>0.49230769230769234</v>
      </c>
      <c r="U16" s="173">
        <f t="shared" si="1"/>
        <v>0.69230769230769229</v>
      </c>
      <c r="V16" s="174">
        <f t="shared" si="1"/>
        <v>0.44615384615384618</v>
      </c>
      <c r="W16" s="175">
        <f t="shared" si="1"/>
        <v>0.4</v>
      </c>
      <c r="X16" s="173">
        <f t="shared" si="1"/>
        <v>0.4</v>
      </c>
      <c r="Y16" s="174">
        <f t="shared" si="1"/>
        <v>0.29230769230769232</v>
      </c>
      <c r="Z16" s="175">
        <f t="shared" si="1"/>
        <v>0.16923076923076924</v>
      </c>
    </row>
    <row r="17" spans="1:26" ht="25.9" customHeight="1">
      <c r="A17" s="2" t="s">
        <v>437</v>
      </c>
      <c r="B17" s="2" t="s">
        <v>438</v>
      </c>
      <c r="C17" s="293"/>
      <c r="D17" s="1" t="s">
        <v>442</v>
      </c>
      <c r="E17" s="172">
        <f>E8/$E$8</f>
        <v>1</v>
      </c>
      <c r="F17" s="173">
        <f t="shared" ref="F17:Z17" si="2">F8/$E$8</f>
        <v>0.41935483870967744</v>
      </c>
      <c r="G17" s="174">
        <f t="shared" si="2"/>
        <v>3.2258064516129031E-2</v>
      </c>
      <c r="H17" s="175">
        <f t="shared" si="2"/>
        <v>0</v>
      </c>
      <c r="I17" s="173">
        <f t="shared" si="2"/>
        <v>6.4516129032258063E-2</v>
      </c>
      <c r="J17" s="174">
        <f t="shared" si="2"/>
        <v>3.2258064516129031E-2</v>
      </c>
      <c r="K17" s="175">
        <f t="shared" si="2"/>
        <v>0</v>
      </c>
      <c r="L17" s="173">
        <f t="shared" si="2"/>
        <v>0.22580645161290322</v>
      </c>
      <c r="M17" s="174">
        <f t="shared" si="2"/>
        <v>0</v>
      </c>
      <c r="N17" s="175">
        <f t="shared" si="2"/>
        <v>0</v>
      </c>
      <c r="O17" s="173">
        <f t="shared" si="2"/>
        <v>0.80645161290322576</v>
      </c>
      <c r="P17" s="174">
        <f t="shared" si="2"/>
        <v>0.12903225806451613</v>
      </c>
      <c r="Q17" s="175">
        <f t="shared" si="2"/>
        <v>0</v>
      </c>
      <c r="R17" s="173">
        <f t="shared" si="2"/>
        <v>0.64516129032258063</v>
      </c>
      <c r="S17" s="174">
        <f t="shared" si="2"/>
        <v>9.6774193548387094E-2</v>
      </c>
      <c r="T17" s="175">
        <f t="shared" si="2"/>
        <v>0</v>
      </c>
      <c r="U17" s="173">
        <f t="shared" si="2"/>
        <v>0.4838709677419355</v>
      </c>
      <c r="V17" s="174">
        <f t="shared" si="2"/>
        <v>6.4516129032258063E-2</v>
      </c>
      <c r="W17" s="175">
        <f t="shared" si="2"/>
        <v>0</v>
      </c>
      <c r="X17" s="173">
        <f t="shared" si="2"/>
        <v>0.29032258064516131</v>
      </c>
      <c r="Y17" s="174">
        <f t="shared" si="2"/>
        <v>0</v>
      </c>
      <c r="Z17" s="175">
        <f t="shared" si="2"/>
        <v>0</v>
      </c>
    </row>
    <row r="18" spans="1:26" ht="25.9" customHeight="1">
      <c r="A18" s="2" t="s">
        <v>437</v>
      </c>
      <c r="B18" s="2" t="s">
        <v>438</v>
      </c>
      <c r="C18" s="293"/>
      <c r="D18" s="1" t="s">
        <v>443</v>
      </c>
      <c r="E18" s="172">
        <f>E9/$E$9</f>
        <v>1</v>
      </c>
      <c r="F18" s="173">
        <f t="shared" ref="F18:Z18" si="3">F9/$E$9</f>
        <v>0.56666666666666665</v>
      </c>
      <c r="G18" s="174">
        <f t="shared" si="3"/>
        <v>0.15</v>
      </c>
      <c r="H18" s="175">
        <f t="shared" si="3"/>
        <v>1.6666666666666666E-2</v>
      </c>
      <c r="I18" s="173">
        <f t="shared" si="3"/>
        <v>0.13333333333333333</v>
      </c>
      <c r="J18" s="174">
        <f t="shared" si="3"/>
        <v>0</v>
      </c>
      <c r="K18" s="175">
        <f t="shared" si="3"/>
        <v>1.6666666666666666E-2</v>
      </c>
      <c r="L18" s="173">
        <f t="shared" si="3"/>
        <v>0.2</v>
      </c>
      <c r="M18" s="174">
        <f t="shared" si="3"/>
        <v>3.3333333333333333E-2</v>
      </c>
      <c r="N18" s="175">
        <f t="shared" si="3"/>
        <v>1.6666666666666666E-2</v>
      </c>
      <c r="O18" s="173">
        <f t="shared" si="3"/>
        <v>0.83333333333333337</v>
      </c>
      <c r="P18" s="174">
        <f t="shared" si="3"/>
        <v>0.3</v>
      </c>
      <c r="Q18" s="175">
        <f t="shared" si="3"/>
        <v>3.3333333333333333E-2</v>
      </c>
      <c r="R18" s="173">
        <f t="shared" si="3"/>
        <v>0.81666666666666665</v>
      </c>
      <c r="S18" s="174">
        <f t="shared" si="3"/>
        <v>0.26666666666666666</v>
      </c>
      <c r="T18" s="175">
        <f t="shared" si="3"/>
        <v>3.3333333333333333E-2</v>
      </c>
      <c r="U18" s="173">
        <f>U9/$E$9</f>
        <v>0.71666666666666667</v>
      </c>
      <c r="V18" s="174">
        <f t="shared" si="3"/>
        <v>0.2</v>
      </c>
      <c r="W18" s="175">
        <f t="shared" si="3"/>
        <v>3.3333333333333333E-2</v>
      </c>
      <c r="X18" s="173">
        <f t="shared" si="3"/>
        <v>0.28333333333333333</v>
      </c>
      <c r="Y18" s="174">
        <f t="shared" si="3"/>
        <v>3.3333333333333333E-2</v>
      </c>
      <c r="Z18" s="175">
        <f t="shared" si="3"/>
        <v>0</v>
      </c>
    </row>
    <row r="19" spans="1:26" ht="25.9" customHeight="1" thickBot="1">
      <c r="A19" s="2" t="s">
        <v>437</v>
      </c>
      <c r="B19" s="2" t="s">
        <v>438</v>
      </c>
      <c r="C19" s="293"/>
      <c r="D19" s="1" t="s">
        <v>444</v>
      </c>
      <c r="E19" s="172">
        <f>E10/$E$10</f>
        <v>1</v>
      </c>
      <c r="F19" s="176">
        <f t="shared" ref="F19:Z19" si="4">F10/$E$10</f>
        <v>0.6470588235294118</v>
      </c>
      <c r="G19" s="177">
        <f t="shared" si="4"/>
        <v>0.35294117647058826</v>
      </c>
      <c r="H19" s="178">
        <f t="shared" si="4"/>
        <v>0.17647058823529413</v>
      </c>
      <c r="I19" s="176">
        <f t="shared" si="4"/>
        <v>0.11764705882352941</v>
      </c>
      <c r="J19" s="177">
        <f t="shared" si="4"/>
        <v>5.8823529411764705E-2</v>
      </c>
      <c r="K19" s="178">
        <f t="shared" si="4"/>
        <v>0</v>
      </c>
      <c r="L19" s="176">
        <f t="shared" si="4"/>
        <v>5.8823529411764705E-2</v>
      </c>
      <c r="M19" s="177">
        <f t="shared" si="4"/>
        <v>0.11764705882352941</v>
      </c>
      <c r="N19" s="178">
        <f t="shared" si="4"/>
        <v>0</v>
      </c>
      <c r="O19" s="176">
        <f t="shared" si="4"/>
        <v>0.82352941176470584</v>
      </c>
      <c r="P19" s="177">
        <f t="shared" si="4"/>
        <v>0.6470588235294118</v>
      </c>
      <c r="Q19" s="178">
        <f t="shared" si="4"/>
        <v>0.17647058823529413</v>
      </c>
      <c r="R19" s="176">
        <f t="shared" si="4"/>
        <v>0.58823529411764708</v>
      </c>
      <c r="S19" s="177">
        <f t="shared" si="4"/>
        <v>0.47058823529411764</v>
      </c>
      <c r="T19" s="178">
        <f t="shared" si="4"/>
        <v>5.8823529411764705E-2</v>
      </c>
      <c r="U19" s="176">
        <f>U10/$E$9</f>
        <v>0.23333333333333334</v>
      </c>
      <c r="V19" s="177">
        <f t="shared" si="4"/>
        <v>0.58823529411764708</v>
      </c>
      <c r="W19" s="178">
        <f t="shared" si="4"/>
        <v>0.17647058823529413</v>
      </c>
      <c r="X19" s="176">
        <f t="shared" si="4"/>
        <v>0.29411764705882354</v>
      </c>
      <c r="Y19" s="177">
        <f t="shared" si="4"/>
        <v>0.17647058823529413</v>
      </c>
      <c r="Z19" s="178">
        <f t="shared" si="4"/>
        <v>5.8823529411764705E-2</v>
      </c>
    </row>
  </sheetData>
  <mergeCells count="31">
    <mergeCell ref="C15:C19"/>
    <mergeCell ref="I13:K13"/>
    <mergeCell ref="L13:N13"/>
    <mergeCell ref="O13:Q13"/>
    <mergeCell ref="R13:T13"/>
    <mergeCell ref="U13:W13"/>
    <mergeCell ref="X13:Z13"/>
    <mergeCell ref="X4:Z4"/>
    <mergeCell ref="C6:C10"/>
    <mergeCell ref="A12:Z12"/>
    <mergeCell ref="A13:A14"/>
    <mergeCell ref="B13:B14"/>
    <mergeCell ref="C13:C14"/>
    <mergeCell ref="D13:D14"/>
    <mergeCell ref="E13:E14"/>
    <mergeCell ref="F13:H13"/>
    <mergeCell ref="F4:H4"/>
    <mergeCell ref="I4:K4"/>
    <mergeCell ref="L4:N4"/>
    <mergeCell ref="O4:Q4"/>
    <mergeCell ref="R4:T4"/>
    <mergeCell ref="U4:W4"/>
    <mergeCell ref="A1:AA1"/>
    <mergeCell ref="A2:Y2"/>
    <mergeCell ref="Z2:AA2"/>
    <mergeCell ref="A3:AA3"/>
    <mergeCell ref="A4:A5"/>
    <mergeCell ref="B4:B5"/>
    <mergeCell ref="C4:C5"/>
    <mergeCell ref="D4:D5"/>
    <mergeCell ref="E4:E5"/>
  </mergeCells>
  <hyperlinks>
    <hyperlink ref="Z2" location="'Rasgos y Ejemplos'!A2:H11" display="Ir a rasgos" xr:uid="{97CDE25D-54FE-F442-9B27-9963904A651B}"/>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59C6-5BA2-824D-A62C-CC22FC6A2B76}">
  <sheetPr>
    <tabColor theme="9" tint="0.59999389629810485"/>
  </sheetPr>
  <dimension ref="A1:M18"/>
  <sheetViews>
    <sheetView topLeftCell="C4" zoomScale="70" zoomScaleNormal="70" workbookViewId="0">
      <selection activeCell="E13" sqref="E13:L13"/>
    </sheetView>
  </sheetViews>
  <sheetFormatPr baseColWidth="10" defaultColWidth="8.7265625" defaultRowHeight="15.5"/>
  <cols>
    <col min="1" max="1" width="12.453125" style="4" customWidth="1"/>
    <col min="2" max="2" width="18" style="4" customWidth="1"/>
    <col min="3" max="3" width="15.26953125" style="4" customWidth="1"/>
    <col min="4" max="4" width="18.26953125" style="4" customWidth="1"/>
    <col min="5" max="5" width="20.26953125" style="4" customWidth="1"/>
    <col min="6" max="6" width="37" style="4" customWidth="1"/>
    <col min="7" max="7" width="21.453125" style="4" customWidth="1"/>
    <col min="8" max="11" width="18.7265625" style="4" customWidth="1"/>
    <col min="12" max="12" width="27.26953125" style="4" customWidth="1"/>
    <col min="13" max="13" width="18.7265625" style="4" customWidth="1"/>
    <col min="14" max="16374" width="9.1796875" style="4" bestFit="1" customWidth="1"/>
    <col min="16375" max="16383" width="8.7265625" style="4" bestFit="1" customWidth="1"/>
    <col min="16384" max="16384" width="8.7265625" style="4"/>
  </cols>
  <sheetData>
    <row r="1" spans="1:13" ht="67.150000000000006" customHeight="1">
      <c r="A1" s="294" t="s">
        <v>462</v>
      </c>
      <c r="B1" s="295"/>
      <c r="C1" s="295"/>
      <c r="D1" s="295"/>
      <c r="E1" s="295"/>
      <c r="F1" s="295"/>
      <c r="G1" s="295"/>
      <c r="H1" s="295"/>
      <c r="I1" s="295"/>
      <c r="J1" s="295"/>
      <c r="K1" s="295"/>
      <c r="L1" s="295"/>
      <c r="M1" s="296"/>
    </row>
    <row r="2" spans="1:13" ht="57" customHeight="1">
      <c r="A2" s="322" t="s">
        <v>453</v>
      </c>
      <c r="B2" s="323"/>
      <c r="C2" s="323"/>
      <c r="D2" s="323"/>
      <c r="E2" s="323"/>
      <c r="F2" s="323"/>
      <c r="G2" s="323"/>
      <c r="H2" s="323"/>
      <c r="I2" s="323"/>
      <c r="J2" s="323"/>
      <c r="K2" s="323"/>
      <c r="L2" s="298" t="s">
        <v>427</v>
      </c>
      <c r="M2" s="298"/>
    </row>
    <row r="3" spans="1:13" ht="28.9" customHeight="1">
      <c r="A3" s="324" t="s">
        <v>463</v>
      </c>
      <c r="B3" s="325"/>
      <c r="C3" s="325"/>
      <c r="D3" s="325"/>
      <c r="E3" s="325"/>
      <c r="F3" s="325"/>
      <c r="G3" s="325"/>
      <c r="H3" s="325"/>
      <c r="I3" s="325"/>
      <c r="J3" s="325"/>
      <c r="K3" s="325"/>
      <c r="L3" s="325"/>
      <c r="M3" s="326"/>
    </row>
    <row r="4" spans="1:13" s="5" customFormat="1" ht="57" customHeight="1">
      <c r="A4" s="149" t="s">
        <v>429</v>
      </c>
      <c r="B4" s="128" t="s">
        <v>430</v>
      </c>
      <c r="C4" s="128" t="s">
        <v>54</v>
      </c>
      <c r="D4" s="128" t="s">
        <v>431</v>
      </c>
      <c r="E4" s="128" t="s">
        <v>464</v>
      </c>
      <c r="F4" s="128" t="s">
        <v>433</v>
      </c>
      <c r="G4" s="128" t="s">
        <v>434</v>
      </c>
      <c r="H4" s="128" t="s">
        <v>156</v>
      </c>
      <c r="I4" s="128" t="s">
        <v>157</v>
      </c>
      <c r="J4" s="128" t="s">
        <v>158</v>
      </c>
      <c r="K4" s="128" t="s">
        <v>435</v>
      </c>
      <c r="L4" s="128" t="s">
        <v>160</v>
      </c>
      <c r="M4" s="150" t="s">
        <v>436</v>
      </c>
    </row>
    <row r="5" spans="1:13" s="5" customFormat="1" ht="22.9" customHeight="1">
      <c r="A5" s="2" t="s">
        <v>437</v>
      </c>
      <c r="B5" s="2" t="s">
        <v>438</v>
      </c>
      <c r="C5" s="327" t="s">
        <v>439</v>
      </c>
      <c r="D5" s="2" t="s">
        <v>440</v>
      </c>
      <c r="E5" s="1">
        <v>0</v>
      </c>
      <c r="F5" s="1">
        <v>0</v>
      </c>
      <c r="G5" s="1">
        <v>0</v>
      </c>
      <c r="H5" s="1">
        <v>0</v>
      </c>
      <c r="I5" s="1">
        <v>0</v>
      </c>
      <c r="J5" s="1">
        <v>0</v>
      </c>
      <c r="K5" s="1">
        <v>0</v>
      </c>
      <c r="L5" s="1">
        <v>0</v>
      </c>
      <c r="M5" s="2"/>
    </row>
    <row r="6" spans="1:13" ht="106.9" customHeight="1">
      <c r="A6" s="2" t="s">
        <v>437</v>
      </c>
      <c r="B6" s="2" t="s">
        <v>438</v>
      </c>
      <c r="C6" s="328"/>
      <c r="D6" s="134" t="s">
        <v>441</v>
      </c>
      <c r="E6" s="70">
        <v>2057</v>
      </c>
      <c r="F6" s="70">
        <v>1732</v>
      </c>
      <c r="G6" s="1">
        <v>0</v>
      </c>
      <c r="H6" s="1">
        <v>133</v>
      </c>
      <c r="I6" s="1">
        <v>2057</v>
      </c>
      <c r="J6" s="1">
        <v>2057</v>
      </c>
      <c r="K6" s="1">
        <v>2057</v>
      </c>
      <c r="L6" s="1">
        <v>1120</v>
      </c>
      <c r="M6" s="330" t="s">
        <v>465</v>
      </c>
    </row>
    <row r="7" spans="1:13" ht="22.9" customHeight="1">
      <c r="A7" s="2" t="s">
        <v>437</v>
      </c>
      <c r="B7" s="2" t="s">
        <v>438</v>
      </c>
      <c r="C7" s="328"/>
      <c r="D7" s="151" t="s">
        <v>442</v>
      </c>
      <c r="E7" s="1">
        <f>404+219</f>
        <v>623</v>
      </c>
      <c r="F7" s="70">
        <v>137</v>
      </c>
      <c r="G7" s="1">
        <v>55</v>
      </c>
      <c r="H7" s="1">
        <v>55</v>
      </c>
      <c r="I7" s="1">
        <v>598</v>
      </c>
      <c r="J7" s="1">
        <v>623</v>
      </c>
      <c r="K7" s="1">
        <v>137</v>
      </c>
      <c r="L7" s="1">
        <v>155</v>
      </c>
      <c r="M7" s="331"/>
    </row>
    <row r="8" spans="1:13" ht="22.9" customHeight="1">
      <c r="A8" s="2" t="s">
        <v>437</v>
      </c>
      <c r="B8" s="2" t="s">
        <v>438</v>
      </c>
      <c r="C8" s="328"/>
      <c r="D8" s="151" t="s">
        <v>443</v>
      </c>
      <c r="E8" s="1">
        <f>426+1177</f>
        <v>1603</v>
      </c>
      <c r="F8" s="70">
        <v>1069</v>
      </c>
      <c r="G8" s="1">
        <v>95</v>
      </c>
      <c r="H8" s="1">
        <v>83</v>
      </c>
      <c r="I8" s="1">
        <v>1520</v>
      </c>
      <c r="J8" s="1">
        <v>1069</v>
      </c>
      <c r="K8" s="1">
        <v>508</v>
      </c>
      <c r="L8" s="1">
        <v>620</v>
      </c>
      <c r="M8" s="331"/>
    </row>
    <row r="9" spans="1:13" ht="22.9" customHeight="1">
      <c r="A9" s="2" t="s">
        <v>437</v>
      </c>
      <c r="B9" s="2" t="s">
        <v>438</v>
      </c>
      <c r="C9" s="329"/>
      <c r="D9" s="152" t="s">
        <v>444</v>
      </c>
      <c r="E9" s="1">
        <v>178</v>
      </c>
      <c r="F9" s="1">
        <v>121</v>
      </c>
      <c r="G9" s="1">
        <v>61</v>
      </c>
      <c r="H9" s="1">
        <v>61</v>
      </c>
      <c r="I9" s="1">
        <v>150</v>
      </c>
      <c r="J9" s="1">
        <v>121</v>
      </c>
      <c r="K9" s="1">
        <v>121</v>
      </c>
      <c r="L9" s="1">
        <v>150</v>
      </c>
      <c r="M9" s="332"/>
    </row>
    <row r="10" spans="1:13" ht="20.25" customHeight="1"/>
    <row r="11" spans="1:13" ht="30" customHeight="1">
      <c r="A11" s="311" t="s">
        <v>466</v>
      </c>
      <c r="B11" s="311"/>
      <c r="C11" s="311"/>
      <c r="D11" s="311"/>
      <c r="E11" s="311"/>
      <c r="F11" s="311"/>
      <c r="G11" s="311"/>
      <c r="H11" s="311"/>
      <c r="I11" s="311"/>
      <c r="J11" s="311"/>
      <c r="K11" s="311"/>
      <c r="L11" s="311"/>
    </row>
    <row r="12" spans="1:13" s="5" customFormat="1" ht="58.15" customHeight="1">
      <c r="A12" s="3" t="s">
        <v>429</v>
      </c>
      <c r="B12" s="3" t="s">
        <v>430</v>
      </c>
      <c r="C12" s="153" t="s">
        <v>54</v>
      </c>
      <c r="D12" s="3" t="s">
        <v>431</v>
      </c>
      <c r="E12" s="128" t="s">
        <v>464</v>
      </c>
      <c r="F12" s="128" t="s">
        <v>433</v>
      </c>
      <c r="G12" s="3" t="s">
        <v>434</v>
      </c>
      <c r="H12" s="3" t="s">
        <v>156</v>
      </c>
      <c r="I12" s="3" t="s">
        <v>157</v>
      </c>
      <c r="J12" s="3" t="s">
        <v>158</v>
      </c>
      <c r="K12" s="3" t="s">
        <v>435</v>
      </c>
      <c r="L12" s="3" t="s">
        <v>160</v>
      </c>
    </row>
    <row r="13" spans="1:13" s="5" customFormat="1" ht="22.9" customHeight="1">
      <c r="A13" s="2" t="s">
        <v>437</v>
      </c>
      <c r="B13" s="2" t="s">
        <v>438</v>
      </c>
      <c r="C13" s="293" t="s">
        <v>446</v>
      </c>
      <c r="D13" s="2" t="s">
        <v>440</v>
      </c>
      <c r="E13" s="144"/>
      <c r="F13" s="144"/>
      <c r="G13" s="144"/>
      <c r="H13" s="144"/>
      <c r="I13" s="144"/>
      <c r="J13" s="144"/>
      <c r="K13" s="144"/>
      <c r="L13" s="144"/>
    </row>
    <row r="14" spans="1:13" ht="22.9" customHeight="1">
      <c r="A14" s="2" t="s">
        <v>437</v>
      </c>
      <c r="B14" s="2" t="s">
        <v>438</v>
      </c>
      <c r="C14" s="293"/>
      <c r="D14" s="1" t="s">
        <v>441</v>
      </c>
      <c r="E14" s="144">
        <f t="shared" ref="E14:L14" si="0">E6/$E$6</f>
        <v>1</v>
      </c>
      <c r="F14" s="144">
        <f t="shared" si="0"/>
        <v>0.84200291686922701</v>
      </c>
      <c r="G14" s="144">
        <f t="shared" si="0"/>
        <v>0</v>
      </c>
      <c r="H14" s="144">
        <f t="shared" si="0"/>
        <v>6.4657267865824014E-2</v>
      </c>
      <c r="I14" s="144">
        <f t="shared" si="0"/>
        <v>1</v>
      </c>
      <c r="J14" s="144">
        <f t="shared" si="0"/>
        <v>1</v>
      </c>
      <c r="K14" s="144">
        <f t="shared" si="0"/>
        <v>1</v>
      </c>
      <c r="L14" s="144">
        <f t="shared" si="0"/>
        <v>0.54448225571220221</v>
      </c>
    </row>
    <row r="15" spans="1:13" ht="22.9" customHeight="1">
      <c r="A15" s="2" t="s">
        <v>437</v>
      </c>
      <c r="B15" s="2" t="s">
        <v>438</v>
      </c>
      <c r="C15" s="293"/>
      <c r="D15" s="1" t="s">
        <v>442</v>
      </c>
      <c r="E15" s="144">
        <f t="shared" ref="E15:L15" si="1">E7/$E$7</f>
        <v>1</v>
      </c>
      <c r="F15" s="144">
        <f t="shared" si="1"/>
        <v>0.21990369181380418</v>
      </c>
      <c r="G15" s="144" t="e">
        <f>#REF!/$E$7</f>
        <v>#REF!</v>
      </c>
      <c r="H15" s="144">
        <f>G7/$E$7</f>
        <v>8.8282504012841087E-2</v>
      </c>
      <c r="I15" s="144">
        <f t="shared" si="1"/>
        <v>0.9598715890850722</v>
      </c>
      <c r="J15" s="144">
        <f t="shared" si="1"/>
        <v>1</v>
      </c>
      <c r="K15" s="144">
        <f t="shared" si="1"/>
        <v>0.21990369181380418</v>
      </c>
      <c r="L15" s="144">
        <f t="shared" si="1"/>
        <v>0.24879614767255218</v>
      </c>
    </row>
    <row r="16" spans="1:13" ht="22.9" customHeight="1">
      <c r="A16" s="2" t="s">
        <v>437</v>
      </c>
      <c r="B16" s="2" t="s">
        <v>438</v>
      </c>
      <c r="C16" s="293"/>
      <c r="D16" s="1" t="s">
        <v>443</v>
      </c>
      <c r="E16" s="144">
        <f t="shared" ref="E16:L16" si="2">E8/$E$8</f>
        <v>1</v>
      </c>
      <c r="F16" s="144">
        <f t="shared" si="2"/>
        <v>0.6668746101060512</v>
      </c>
      <c r="G16" s="144">
        <f t="shared" si="2"/>
        <v>5.9263880224578916E-2</v>
      </c>
      <c r="H16" s="144">
        <f t="shared" si="2"/>
        <v>5.1777916406737366E-2</v>
      </c>
      <c r="I16" s="144">
        <f t="shared" si="2"/>
        <v>0.94822208359326265</v>
      </c>
      <c r="J16" s="144">
        <f t="shared" si="2"/>
        <v>0.6668746101060512</v>
      </c>
      <c r="K16" s="144">
        <f t="shared" si="2"/>
        <v>0.3169058016219588</v>
      </c>
      <c r="L16" s="144">
        <f t="shared" si="2"/>
        <v>0.38677479725514657</v>
      </c>
    </row>
    <row r="17" spans="1:12" ht="22.9" customHeight="1">
      <c r="A17" s="2" t="s">
        <v>437</v>
      </c>
      <c r="B17" s="2" t="s">
        <v>438</v>
      </c>
      <c r="C17" s="293"/>
      <c r="D17" s="1" t="s">
        <v>444</v>
      </c>
      <c r="E17" s="144">
        <f t="shared" ref="E17:L17" si="3">E9/$E$9</f>
        <v>1</v>
      </c>
      <c r="F17" s="144">
        <f t="shared" si="3"/>
        <v>0.6797752808988764</v>
      </c>
      <c r="G17" s="144">
        <f t="shared" si="3"/>
        <v>0.34269662921348315</v>
      </c>
      <c r="H17" s="144">
        <f t="shared" si="3"/>
        <v>0.34269662921348315</v>
      </c>
      <c r="I17" s="144">
        <f t="shared" si="3"/>
        <v>0.84269662921348309</v>
      </c>
      <c r="J17" s="144">
        <f t="shared" si="3"/>
        <v>0.6797752808988764</v>
      </c>
      <c r="K17" s="144">
        <f t="shared" si="3"/>
        <v>0.6797752808988764</v>
      </c>
      <c r="L17" s="144">
        <f t="shared" si="3"/>
        <v>0.84269662921348309</v>
      </c>
    </row>
    <row r="18" spans="1:12" ht="20.25" customHeight="1">
      <c r="A18" s="6"/>
      <c r="B18" s="6"/>
    </row>
  </sheetData>
  <mergeCells count="8">
    <mergeCell ref="C13:C17"/>
    <mergeCell ref="A1:M1"/>
    <mergeCell ref="A2:K2"/>
    <mergeCell ref="L2:M2"/>
    <mergeCell ref="A3:M3"/>
    <mergeCell ref="C5:C9"/>
    <mergeCell ref="A11:L11"/>
    <mergeCell ref="M6:M9"/>
  </mergeCells>
  <hyperlinks>
    <hyperlink ref="L2:M2" location="'Rasgos y Ejemplos'!A2:H11" display="Ir a rasgos" xr:uid="{A3E0770D-2202-E446-83D1-321E16FF464B}"/>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4A052-F292-604F-9DC1-44A362B3280D}">
  <sheetPr>
    <tabColor theme="8" tint="0.59999389629810485"/>
  </sheetPr>
  <dimension ref="A1:M10"/>
  <sheetViews>
    <sheetView topLeftCell="A16" zoomScaleNormal="100" workbookViewId="0">
      <selection activeCell="A43" sqref="A43"/>
    </sheetView>
  </sheetViews>
  <sheetFormatPr baseColWidth="10" defaultColWidth="8.7265625" defaultRowHeight="15.5"/>
  <cols>
    <col min="1" max="1" width="10.7265625" style="4" customWidth="1"/>
    <col min="2" max="2" width="12.7265625" style="4" customWidth="1"/>
    <col min="3" max="3" width="14.1796875" style="4" customWidth="1"/>
    <col min="4" max="4" width="18.7265625" style="4" customWidth="1"/>
    <col min="5" max="5" width="22.7265625" style="4" customWidth="1"/>
    <col min="6" max="7" width="20.26953125" style="4" customWidth="1"/>
    <col min="8" max="8" width="29.7265625" style="4" customWidth="1"/>
    <col min="9" max="9" width="27.1796875" style="4" customWidth="1"/>
    <col min="10" max="10" width="26.1796875" style="4" customWidth="1"/>
    <col min="11" max="11" width="35.26953125" style="4" customWidth="1"/>
    <col min="12" max="12" width="28.7265625" style="4" customWidth="1"/>
    <col min="13" max="13" width="27.7265625" style="4" customWidth="1"/>
    <col min="14" max="16373" width="9.1796875" style="4" bestFit="1" customWidth="1"/>
    <col min="16374" max="16383" width="8.7265625" style="4" bestFit="1" customWidth="1"/>
    <col min="16384" max="16384" width="8.7265625" style="4"/>
  </cols>
  <sheetData>
    <row r="1" spans="1:13" ht="46.9" customHeight="1">
      <c r="A1" s="311" t="s">
        <v>467</v>
      </c>
      <c r="B1" s="307"/>
      <c r="C1" s="307"/>
      <c r="D1" s="307"/>
      <c r="E1" s="307"/>
      <c r="F1" s="307"/>
      <c r="G1" s="307"/>
      <c r="H1" s="307"/>
      <c r="I1" s="307"/>
      <c r="J1" s="307"/>
      <c r="K1" s="307"/>
      <c r="L1" s="307"/>
      <c r="M1" s="307"/>
    </row>
    <row r="2" spans="1:13" ht="26.25" customHeight="1">
      <c r="A2" s="294" t="s">
        <v>468</v>
      </c>
      <c r="B2" s="295"/>
      <c r="C2" s="295"/>
      <c r="D2" s="295"/>
      <c r="E2" s="295"/>
      <c r="F2" s="295"/>
      <c r="G2" s="295"/>
      <c r="H2" s="295"/>
      <c r="I2" s="295"/>
      <c r="J2" s="295"/>
      <c r="K2" s="295"/>
      <c r="L2" s="295"/>
      <c r="M2" s="296"/>
    </row>
    <row r="3" spans="1:13" s="5" customFormat="1" ht="24.75" customHeight="1">
      <c r="A3" s="333" t="s">
        <v>429</v>
      </c>
      <c r="B3" s="333" t="s">
        <v>430</v>
      </c>
      <c r="C3" s="333" t="s">
        <v>54</v>
      </c>
      <c r="D3" s="333" t="s">
        <v>469</v>
      </c>
      <c r="E3" s="294" t="s">
        <v>470</v>
      </c>
      <c r="F3" s="335" t="s">
        <v>434</v>
      </c>
      <c r="G3" s="335"/>
      <c r="H3" s="335"/>
      <c r="I3" s="335" t="s">
        <v>156</v>
      </c>
      <c r="J3" s="335"/>
      <c r="K3" s="311" t="s">
        <v>160</v>
      </c>
      <c r="L3" s="311"/>
      <c r="M3" s="340" t="s">
        <v>436</v>
      </c>
    </row>
    <row r="4" spans="1:13" ht="106.15" customHeight="1">
      <c r="A4" s="334"/>
      <c r="B4" s="334"/>
      <c r="C4" s="334"/>
      <c r="D4" s="334"/>
      <c r="E4" s="294"/>
      <c r="F4" s="129" t="s">
        <v>471</v>
      </c>
      <c r="G4" s="19" t="s">
        <v>472</v>
      </c>
      <c r="H4" s="19" t="s">
        <v>473</v>
      </c>
      <c r="I4" s="19" t="s">
        <v>474</v>
      </c>
      <c r="J4" s="19" t="s">
        <v>475</v>
      </c>
      <c r="K4" s="19" t="s">
        <v>476</v>
      </c>
      <c r="L4" s="19" t="s">
        <v>477</v>
      </c>
      <c r="M4" s="341"/>
    </row>
    <row r="5" spans="1:13" ht="77.5">
      <c r="A5" s="2" t="s">
        <v>437</v>
      </c>
      <c r="B5" s="2" t="s">
        <v>438</v>
      </c>
      <c r="C5" s="2" t="s">
        <v>439</v>
      </c>
      <c r="D5" s="135" t="s">
        <v>478</v>
      </c>
      <c r="E5" s="86">
        <f>F5+G5</f>
        <v>3406</v>
      </c>
      <c r="F5" s="2">
        <v>1509</v>
      </c>
      <c r="G5" s="2">
        <v>1897</v>
      </c>
      <c r="H5" s="2" t="s">
        <v>479</v>
      </c>
      <c r="I5" s="2">
        <v>19</v>
      </c>
      <c r="J5" s="2">
        <f>E5-I5</f>
        <v>3387</v>
      </c>
      <c r="K5" s="2">
        <v>79</v>
      </c>
      <c r="L5" s="2">
        <f>E5-K5</f>
        <v>3327</v>
      </c>
      <c r="M5" s="146"/>
    </row>
    <row r="6" spans="1:13" ht="20.25" customHeight="1"/>
    <row r="7" spans="1:13" ht="30" customHeight="1">
      <c r="A7" s="342" t="s">
        <v>480</v>
      </c>
      <c r="B7" s="342"/>
      <c r="C7" s="342"/>
      <c r="D7" s="342"/>
      <c r="E7" s="342"/>
      <c r="F7" s="342"/>
      <c r="G7" s="342"/>
      <c r="H7" s="342"/>
      <c r="I7" s="342"/>
      <c r="J7" s="342"/>
      <c r="K7" s="342"/>
      <c r="L7" s="342"/>
    </row>
    <row r="8" spans="1:13" ht="28.5" customHeight="1">
      <c r="A8" s="333" t="s">
        <v>429</v>
      </c>
      <c r="B8" s="333" t="s">
        <v>430</v>
      </c>
      <c r="C8" s="333" t="s">
        <v>54</v>
      </c>
      <c r="D8" s="333" t="s">
        <v>469</v>
      </c>
      <c r="E8" s="296" t="s">
        <v>470</v>
      </c>
      <c r="F8" s="343" t="s">
        <v>434</v>
      </c>
      <c r="G8" s="344"/>
      <c r="H8" s="345"/>
      <c r="I8" s="336" t="s">
        <v>156</v>
      </c>
      <c r="J8" s="337"/>
      <c r="K8" s="338" t="s">
        <v>160</v>
      </c>
      <c r="L8" s="339"/>
    </row>
    <row r="9" spans="1:13" ht="85.9" customHeight="1">
      <c r="A9" s="334"/>
      <c r="B9" s="334"/>
      <c r="C9" s="334"/>
      <c r="D9" s="334"/>
      <c r="E9" s="333"/>
      <c r="F9" s="3" t="s">
        <v>471</v>
      </c>
      <c r="G9" s="3" t="s">
        <v>472</v>
      </c>
      <c r="H9" s="3" t="s">
        <v>473</v>
      </c>
      <c r="I9" s="3" t="s">
        <v>481</v>
      </c>
      <c r="J9" s="3" t="s">
        <v>482</v>
      </c>
      <c r="K9" s="3" t="s">
        <v>476</v>
      </c>
      <c r="L9" s="3" t="s">
        <v>477</v>
      </c>
    </row>
    <row r="10" spans="1:13" ht="38.65" customHeight="1">
      <c r="A10" s="2" t="s">
        <v>437</v>
      </c>
      <c r="B10" s="2" t="s">
        <v>438</v>
      </c>
      <c r="C10" s="134" t="s">
        <v>446</v>
      </c>
      <c r="D10" s="86" t="s">
        <v>478</v>
      </c>
      <c r="E10" s="147">
        <f>E5/$E$5</f>
        <v>1</v>
      </c>
      <c r="F10" s="148">
        <f>F5/$E$5</f>
        <v>0.44304169113329417</v>
      </c>
      <c r="G10" s="148">
        <f t="shared" ref="G10:J10" si="0">G5/$E$5</f>
        <v>0.55695830886670583</v>
      </c>
      <c r="H10" s="148">
        <v>0</v>
      </c>
      <c r="I10" s="148">
        <f>I5/$E$5</f>
        <v>5.578391074574281E-3</v>
      </c>
      <c r="J10" s="148">
        <f t="shared" si="0"/>
        <v>0.99442160892542575</v>
      </c>
      <c r="K10" s="148">
        <f>K5/$E$5</f>
        <v>2.3194362889019379E-2</v>
      </c>
      <c r="L10" s="148">
        <f>L5/$E$5</f>
        <v>0.97680563711098067</v>
      </c>
    </row>
  </sheetData>
  <mergeCells count="20">
    <mergeCell ref="I8:J8"/>
    <mergeCell ref="K8:L8"/>
    <mergeCell ref="K3:L3"/>
    <mergeCell ref="M3:M4"/>
    <mergeCell ref="A7:L7"/>
    <mergeCell ref="A8:A9"/>
    <mergeCell ref="B8:B9"/>
    <mergeCell ref="C8:C9"/>
    <mergeCell ref="D8:D9"/>
    <mergeCell ref="E8:E9"/>
    <mergeCell ref="F8:H8"/>
    <mergeCell ref="A1:M1"/>
    <mergeCell ref="A2:M2"/>
    <mergeCell ref="A3:A4"/>
    <mergeCell ref="B3:B4"/>
    <mergeCell ref="C3:C4"/>
    <mergeCell ref="D3:D4"/>
    <mergeCell ref="E3:E4"/>
    <mergeCell ref="F3:H3"/>
    <mergeCell ref="I3:J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41E0-B698-3344-B6E5-3A25ACF6B9CA}">
  <sheetPr>
    <tabColor theme="8" tint="0.59999389629810485"/>
  </sheetPr>
  <dimension ref="A1:M10"/>
  <sheetViews>
    <sheetView zoomScale="56" zoomScaleNormal="56" workbookViewId="0">
      <selection activeCell="A46" sqref="A46"/>
    </sheetView>
  </sheetViews>
  <sheetFormatPr baseColWidth="10" defaultColWidth="8.7265625" defaultRowHeight="15.5"/>
  <cols>
    <col min="1" max="1" width="14.453125" style="4" customWidth="1"/>
    <col min="2" max="2" width="18.453125" style="4" customWidth="1"/>
    <col min="3" max="3" width="17.453125" style="4" customWidth="1"/>
    <col min="4" max="4" width="21.453125" style="4" customWidth="1"/>
    <col min="5" max="6" width="37.453125" style="4" customWidth="1"/>
    <col min="7" max="7" width="22.26953125" style="4" customWidth="1"/>
    <col min="8" max="11" width="18.7265625" style="4" customWidth="1"/>
    <col min="12" max="12" width="25.1796875" style="4" customWidth="1"/>
    <col min="13" max="13" width="27.7265625" style="4" customWidth="1"/>
    <col min="14" max="16374" width="9.1796875" style="4" bestFit="1" customWidth="1"/>
    <col min="16375" max="16383" width="8.7265625" style="4" bestFit="1" customWidth="1"/>
    <col min="16384" max="16384" width="8.7265625" style="4"/>
  </cols>
  <sheetData>
    <row r="1" spans="1:13" ht="67.150000000000006" customHeight="1">
      <c r="A1" s="311" t="s">
        <v>483</v>
      </c>
      <c r="B1" s="307"/>
      <c r="C1" s="307"/>
      <c r="D1" s="307"/>
      <c r="E1" s="307"/>
      <c r="F1" s="307"/>
      <c r="G1" s="307"/>
      <c r="H1" s="307"/>
      <c r="I1" s="307"/>
      <c r="J1" s="307"/>
      <c r="K1" s="307"/>
      <c r="L1" s="307"/>
      <c r="M1" s="307"/>
    </row>
    <row r="2" spans="1:13" ht="49.9" customHeight="1">
      <c r="A2" s="322" t="s">
        <v>484</v>
      </c>
      <c r="B2" s="323"/>
      <c r="C2" s="323"/>
      <c r="D2" s="323"/>
      <c r="E2" s="323"/>
      <c r="F2" s="323"/>
      <c r="G2" s="323"/>
      <c r="H2" s="323"/>
      <c r="I2" s="323"/>
      <c r="J2" s="323"/>
      <c r="K2" s="323"/>
      <c r="L2" s="346" t="s">
        <v>427</v>
      </c>
      <c r="M2" s="347"/>
    </row>
    <row r="3" spans="1:13" ht="27.75" customHeight="1">
      <c r="A3" s="311" t="s">
        <v>485</v>
      </c>
      <c r="B3" s="311"/>
      <c r="C3" s="311"/>
      <c r="D3" s="311"/>
      <c r="E3" s="311"/>
      <c r="F3" s="311"/>
      <c r="G3" s="311"/>
      <c r="H3" s="311"/>
      <c r="I3" s="311"/>
      <c r="J3" s="311"/>
      <c r="K3" s="311"/>
      <c r="L3" s="311"/>
      <c r="M3" s="311"/>
    </row>
    <row r="4" spans="1:13" s="5" customFormat="1" ht="31">
      <c r="A4" s="3" t="s">
        <v>429</v>
      </c>
      <c r="B4" s="3" t="s">
        <v>430</v>
      </c>
      <c r="C4" s="3" t="s">
        <v>54</v>
      </c>
      <c r="D4" s="3" t="s">
        <v>486</v>
      </c>
      <c r="E4" s="3" t="s">
        <v>487</v>
      </c>
      <c r="F4" s="3" t="s">
        <v>433</v>
      </c>
      <c r="G4" s="3" t="s">
        <v>434</v>
      </c>
      <c r="H4" s="3" t="s">
        <v>156</v>
      </c>
      <c r="I4" s="3" t="s">
        <v>157</v>
      </c>
      <c r="J4" s="3" t="s">
        <v>158</v>
      </c>
      <c r="K4" s="3" t="s">
        <v>435</v>
      </c>
      <c r="L4" s="3" t="s">
        <v>160</v>
      </c>
      <c r="M4" s="3" t="s">
        <v>436</v>
      </c>
    </row>
    <row r="5" spans="1:13" ht="114" customHeight="1">
      <c r="A5" s="2" t="s">
        <v>437</v>
      </c>
      <c r="B5" s="2" t="s">
        <v>438</v>
      </c>
      <c r="C5" s="2" t="s">
        <v>439</v>
      </c>
      <c r="D5" s="1" t="s">
        <v>488</v>
      </c>
      <c r="E5" s="2">
        <v>3406</v>
      </c>
      <c r="F5" s="2">
        <v>227</v>
      </c>
      <c r="G5" s="2">
        <v>190</v>
      </c>
      <c r="H5" s="2">
        <v>843</v>
      </c>
      <c r="I5" s="2">
        <v>3001</v>
      </c>
      <c r="J5" s="2">
        <v>1206</v>
      </c>
      <c r="K5" s="2">
        <v>745</v>
      </c>
      <c r="L5" s="2">
        <v>807</v>
      </c>
      <c r="M5" s="2" t="s">
        <v>447</v>
      </c>
    </row>
    <row r="6" spans="1:13" ht="20.25" customHeight="1"/>
    <row r="7" spans="1:13" ht="30" customHeight="1">
      <c r="A7" s="311" t="s">
        <v>489</v>
      </c>
      <c r="B7" s="311"/>
      <c r="C7" s="311"/>
      <c r="D7" s="311"/>
      <c r="E7" s="311"/>
      <c r="F7" s="311"/>
      <c r="G7" s="311"/>
      <c r="H7" s="311"/>
      <c r="I7" s="311"/>
      <c r="J7" s="311"/>
      <c r="K7" s="311"/>
      <c r="L7" s="311"/>
    </row>
    <row r="8" spans="1:13" s="5" customFormat="1" ht="76.900000000000006" customHeight="1">
      <c r="A8" s="3" t="s">
        <v>429</v>
      </c>
      <c r="B8" s="3" t="s">
        <v>430</v>
      </c>
      <c r="C8" s="3" t="s">
        <v>54</v>
      </c>
      <c r="D8" s="3" t="s">
        <v>486</v>
      </c>
      <c r="E8" s="3" t="s">
        <v>487</v>
      </c>
      <c r="F8" s="3" t="s">
        <v>433</v>
      </c>
      <c r="G8" s="3" t="s">
        <v>434</v>
      </c>
      <c r="H8" s="3" t="s">
        <v>156</v>
      </c>
      <c r="I8" s="3" t="s">
        <v>157</v>
      </c>
      <c r="J8" s="3" t="s">
        <v>158</v>
      </c>
      <c r="K8" s="3" t="s">
        <v>435</v>
      </c>
      <c r="L8" s="3" t="s">
        <v>160</v>
      </c>
    </row>
    <row r="9" spans="1:13" ht="45" customHeight="1">
      <c r="A9" s="2" t="s">
        <v>437</v>
      </c>
      <c r="B9" s="2" t="s">
        <v>438</v>
      </c>
      <c r="C9" s="1" t="s">
        <v>446</v>
      </c>
      <c r="D9" s="1" t="s">
        <v>488</v>
      </c>
      <c r="E9" s="145">
        <f>E5/$E$5</f>
        <v>1</v>
      </c>
      <c r="F9" s="145">
        <f t="shared" ref="F9:K9" si="0">F5/$E$5</f>
        <v>6.664709336465062E-2</v>
      </c>
      <c r="G9" s="145">
        <f t="shared" si="0"/>
        <v>5.5783910745742807E-2</v>
      </c>
      <c r="H9" s="145">
        <f>H5/$E$5</f>
        <v>0.24750440399295362</v>
      </c>
      <c r="I9" s="145">
        <f t="shared" si="0"/>
        <v>0.88109219025249563</v>
      </c>
      <c r="J9" s="145">
        <f t="shared" si="0"/>
        <v>0.35408103347034647</v>
      </c>
      <c r="K9" s="145">
        <f t="shared" si="0"/>
        <v>0.21873165002935996</v>
      </c>
      <c r="L9" s="145">
        <f>L5/$E$5</f>
        <v>0.23693482090428655</v>
      </c>
    </row>
    <row r="10" spans="1:13" ht="20.25" customHeight="1"/>
  </sheetData>
  <mergeCells count="5">
    <mergeCell ref="A1:M1"/>
    <mergeCell ref="A2:K2"/>
    <mergeCell ref="L2:M2"/>
    <mergeCell ref="A3:M3"/>
    <mergeCell ref="A7:L7"/>
  </mergeCells>
  <hyperlinks>
    <hyperlink ref="L2:M2" location="'Rasgos y Ejemplos'!A2:H11" display="Ir a rasgos" xr:uid="{2FC66E4D-985C-EC4D-B41F-D2654E9DAAD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entarios xmlns="151c713a-ed35-4e89-891c-f331e64538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75EAFDFAE07FC45BEFA408A11DCAEF0" ma:contentTypeVersion="5" ma:contentTypeDescription="Crear nuevo documento." ma:contentTypeScope="" ma:versionID="653ee3c2795edb14e6cc8b385565b498">
  <xsd:schema xmlns:xsd="http://www.w3.org/2001/XMLSchema" xmlns:xs="http://www.w3.org/2001/XMLSchema" xmlns:p="http://schemas.microsoft.com/office/2006/metadata/properties" xmlns:ns2="151c713a-ed35-4e89-891c-f331e64538b3" targetNamespace="http://schemas.microsoft.com/office/2006/metadata/properties" ma:root="true" ma:fieldsID="b63dadf898e26bdd93b9ecbb9af73ddd" ns2:_="">
    <xsd:import namespace="151c713a-ed35-4e89-891c-f331e64538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entario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c713a-ed35-4e89-891c-f331e6453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entarios" ma:index="12" nillable="true" ma:displayName="Comentarios" ma:format="Dropdown" ma:internalName="Comentario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C120BD-F5D4-49BA-A7A3-F10E6C1820FB}">
  <ds:schemaRefs>
    <ds:schemaRef ds:uri="http://schemas.microsoft.com/office/2006/metadata/properties"/>
    <ds:schemaRef ds:uri="http://schemas.microsoft.com/office/infopath/2007/PartnerControls"/>
    <ds:schemaRef ds:uri="151c713a-ed35-4e89-891c-f331e64538b3"/>
  </ds:schemaRefs>
</ds:datastoreItem>
</file>

<file path=customXml/itemProps2.xml><?xml version="1.0" encoding="utf-8"?>
<ds:datastoreItem xmlns:ds="http://schemas.openxmlformats.org/officeDocument/2006/customXml" ds:itemID="{D206F287-99CC-4D30-9DAD-9A58E9D91427}">
  <ds:schemaRefs>
    <ds:schemaRef ds:uri="http://schemas.microsoft.com/sharepoint/v3/contenttype/forms"/>
  </ds:schemaRefs>
</ds:datastoreItem>
</file>

<file path=customXml/itemProps3.xml><?xml version="1.0" encoding="utf-8"?>
<ds:datastoreItem xmlns:ds="http://schemas.openxmlformats.org/officeDocument/2006/customXml" ds:itemID="{06932441-B6F6-4BE5-B538-2E4D0FF13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1c713a-ed35-4e89-891c-f331e6453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Cambios 3.0</vt:lpstr>
      <vt:lpstr>Indicaciones y definiciones</vt:lpstr>
      <vt:lpstr>Rasgos y ejemplos</vt:lpstr>
      <vt:lpstr>Indicador 1</vt:lpstr>
      <vt:lpstr>Indicador 2</vt:lpstr>
      <vt:lpstr>Indicador 3</vt:lpstr>
      <vt:lpstr>Indicador 4</vt:lpstr>
      <vt:lpstr>Indicador 5</vt:lpstr>
      <vt:lpstr>Indicador 6</vt:lpstr>
      <vt:lpstr>Indicador 7</vt:lpstr>
      <vt:lpstr>Indicador 8</vt:lpstr>
      <vt:lpstr>Indicador 9</vt:lpstr>
      <vt:lpstr>Indicador 10</vt:lpstr>
      <vt:lpstr>Indicador 11</vt:lpstr>
      <vt:lpstr>Indicador 12</vt:lpstr>
      <vt:lpstr>Indicador 13</vt:lpstr>
      <vt:lpstr>Indicador 14</vt:lpstr>
      <vt:lpstr>Indicador 15</vt:lpstr>
      <vt:lpstr>Indicador 16</vt:lpstr>
      <vt:lpstr>Indicador 17</vt:lpstr>
      <vt:lpstr>Indicador 18</vt:lpstr>
      <vt:lpstr>Indicador 19</vt:lpstr>
      <vt:lpstr>Indicador 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básicos del SEAES</dc:title>
  <dc:subject/>
  <dc:creator>Lucy</dc:creator>
  <cp:keywords>evaluación formativa, educación superior</cp:keywords>
  <dc:description/>
  <cp:lastModifiedBy>Oliva María De Los Ángeles Sánchez García</cp:lastModifiedBy>
  <cp:revision/>
  <dcterms:created xsi:type="dcterms:W3CDTF">2015-06-05T18:19:34Z</dcterms:created>
  <dcterms:modified xsi:type="dcterms:W3CDTF">2024-11-28T16:21:33Z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0x010100A75EAFDFAE07FC45BEFA408A11DCAEF0</vt:lpwstr>
  </property>
</Properties>
</file>